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86135351-C9EC-455A-927B-92B1399B60D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9" i="10" l="1"/>
  <c r="N81" i="10"/>
  <c r="N84" i="10"/>
  <c r="N86" i="10"/>
  <c r="G11" i="15"/>
  <c r="C10" i="15"/>
  <c r="C9" i="15"/>
  <c r="C8" i="15"/>
  <c r="E12" i="13"/>
  <c r="G9" i="13" s="1"/>
  <c r="I45" i="12"/>
  <c r="I47" i="12"/>
  <c r="I8" i="11"/>
  <c r="E9" i="14"/>
  <c r="C9" i="14"/>
  <c r="K9" i="13"/>
  <c r="K10" i="13"/>
  <c r="K11" i="13"/>
  <c r="K8" i="13"/>
  <c r="K12" i="13" s="1"/>
  <c r="G8" i="13"/>
  <c r="I12" i="13"/>
  <c r="Q9" i="12"/>
  <c r="Q10" i="12"/>
  <c r="Q11" i="12"/>
  <c r="Q12" i="12"/>
  <c r="Q47" i="12" s="1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6" i="12"/>
  <c r="I8" i="12"/>
  <c r="O47" i="12"/>
  <c r="G47" i="12"/>
  <c r="C47" i="12"/>
  <c r="E47" i="12"/>
  <c r="K47" i="12"/>
  <c r="M47" i="12"/>
  <c r="M89" i="11"/>
  <c r="O89" i="11"/>
  <c r="Q8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G89" i="11"/>
  <c r="E89" i="11"/>
  <c r="C89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8" i="10"/>
  <c r="I9" i="10"/>
  <c r="I10" i="10"/>
  <c r="I11" i="10"/>
  <c r="I78" i="10" s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8" i="10"/>
  <c r="E78" i="10"/>
  <c r="G78" i="10"/>
  <c r="M78" i="10"/>
  <c r="O78" i="10"/>
  <c r="E106" i="9"/>
  <c r="F106" i="9"/>
  <c r="G106" i="9"/>
  <c r="H106" i="9"/>
  <c r="J106" i="9"/>
  <c r="L106" i="9"/>
  <c r="M106" i="9"/>
  <c r="N106" i="9"/>
  <c r="O106" i="9"/>
  <c r="P10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6" i="9" s="1"/>
  <c r="Q104" i="9"/>
  <c r="Q10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106" i="9" s="1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8" i="9"/>
  <c r="Q60" i="8"/>
  <c r="O59" i="8"/>
  <c r="I60" i="8"/>
  <c r="K60" i="8"/>
  <c r="M60" i="8"/>
  <c r="O60" i="8"/>
  <c r="S60" i="8"/>
  <c r="S21" i="7"/>
  <c r="Q21" i="7"/>
  <c r="O21" i="7"/>
  <c r="M21" i="7"/>
  <c r="K21" i="7"/>
  <c r="I21" i="7"/>
  <c r="K12" i="6"/>
  <c r="M12" i="6"/>
  <c r="O12" i="6"/>
  <c r="Q12" i="6"/>
  <c r="AI38" i="3"/>
  <c r="AG38" i="3"/>
  <c r="AA38" i="3"/>
  <c r="W38" i="3"/>
  <c r="S38" i="3"/>
  <c r="Q38" i="3"/>
  <c r="Y82" i="1"/>
  <c r="W82" i="1"/>
  <c r="U82" i="1"/>
  <c r="O82" i="1"/>
  <c r="K82" i="1"/>
  <c r="G82" i="1"/>
  <c r="E82" i="1"/>
  <c r="AK38" i="3" l="1"/>
  <c r="S12" i="6"/>
  <c r="S89" i="11"/>
  <c r="U12" i="11" s="1"/>
  <c r="G11" i="13"/>
  <c r="G10" i="13"/>
  <c r="G12" i="13" s="1"/>
  <c r="I89" i="11"/>
  <c r="C7" i="15" s="1"/>
  <c r="C11" i="15" s="1"/>
  <c r="U35" i="11"/>
  <c r="U62" i="11"/>
  <c r="U66" i="11"/>
  <c r="U15" i="11"/>
  <c r="U29" i="11"/>
  <c r="U51" i="11"/>
  <c r="U55" i="11"/>
  <c r="U59" i="11"/>
  <c r="U63" i="11"/>
  <c r="U67" i="11"/>
  <c r="U71" i="11"/>
  <c r="U75" i="11"/>
  <c r="U79" i="11"/>
  <c r="U83" i="11"/>
  <c r="U87" i="11"/>
  <c r="U19" i="11"/>
  <c r="U32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86" i="11"/>
  <c r="U41" i="11"/>
  <c r="U34" i="11"/>
  <c r="U31" i="11"/>
  <c r="U28" i="11"/>
  <c r="U25" i="11"/>
  <c r="U21" i="11"/>
  <c r="U18" i="11"/>
  <c r="U14" i="11"/>
  <c r="U10" i="11"/>
  <c r="U40" i="11"/>
  <c r="U37" i="11"/>
  <c r="U33" i="11"/>
  <c r="U27" i="11"/>
  <c r="U24" i="11"/>
  <c r="U20" i="11"/>
  <c r="U17" i="11"/>
  <c r="U13" i="11"/>
  <c r="U9" i="11"/>
  <c r="U43" i="11"/>
  <c r="U39" i="11"/>
  <c r="U36" i="11"/>
  <c r="U30" i="11"/>
  <c r="U23" i="11"/>
  <c r="U16" i="11"/>
  <c r="Q78" i="10"/>
  <c r="U47" i="11" l="1"/>
  <c r="U82" i="11"/>
  <c r="U50" i="11"/>
  <c r="U42" i="11"/>
  <c r="U78" i="11"/>
  <c r="U46" i="11"/>
  <c r="U11" i="11"/>
  <c r="U77" i="11"/>
  <c r="U73" i="11"/>
  <c r="U61" i="11"/>
  <c r="U8" i="11"/>
  <c r="U57" i="11"/>
  <c r="U45" i="11"/>
  <c r="U74" i="11"/>
  <c r="U58" i="11"/>
  <c r="U38" i="11"/>
  <c r="U85" i="11"/>
  <c r="U69" i="11"/>
  <c r="U53" i="11"/>
  <c r="U22" i="11"/>
  <c r="U70" i="11"/>
  <c r="U54" i="11"/>
  <c r="U26" i="11"/>
  <c r="U81" i="11"/>
  <c r="U65" i="11"/>
  <c r="U49" i="11"/>
  <c r="E10" i="15"/>
  <c r="E9" i="15"/>
  <c r="E8" i="15"/>
  <c r="E7" i="15"/>
  <c r="K80" i="11"/>
  <c r="K10" i="11"/>
  <c r="K14" i="11"/>
  <c r="K18" i="11"/>
  <c r="K21" i="11"/>
  <c r="K25" i="11"/>
  <c r="K28" i="11"/>
  <c r="K31" i="11"/>
  <c r="K34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" i="11"/>
  <c r="K11" i="11"/>
  <c r="K15" i="11"/>
  <c r="K19" i="11"/>
  <c r="K22" i="11"/>
  <c r="K26" i="11"/>
  <c r="K29" i="11"/>
  <c r="K32" i="11"/>
  <c r="K35" i="11"/>
  <c r="K38" i="11"/>
  <c r="K42" i="11"/>
  <c r="K46" i="11"/>
  <c r="K50" i="11"/>
  <c r="K54" i="11"/>
  <c r="K58" i="11"/>
  <c r="K62" i="11"/>
  <c r="K66" i="11"/>
  <c r="K70" i="11"/>
  <c r="K74" i="11"/>
  <c r="K86" i="11"/>
  <c r="K78" i="11"/>
  <c r="K12" i="11"/>
  <c r="K16" i="11"/>
  <c r="K23" i="11"/>
  <c r="K30" i="11"/>
  <c r="K36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" i="11"/>
  <c r="K13" i="11"/>
  <c r="K17" i="11"/>
  <c r="K20" i="11"/>
  <c r="K24" i="11"/>
  <c r="K27" i="11"/>
  <c r="K33" i="11"/>
  <c r="K37" i="11"/>
  <c r="K40" i="11"/>
  <c r="K44" i="11"/>
  <c r="K48" i="11"/>
  <c r="K52" i="11"/>
  <c r="K56" i="11"/>
  <c r="K60" i="11"/>
  <c r="K64" i="11"/>
  <c r="K68" i="11"/>
  <c r="K72" i="11"/>
  <c r="K76" i="11"/>
  <c r="K84" i="11"/>
  <c r="K88" i="11"/>
  <c r="K82" i="11"/>
  <c r="U89" i="11" l="1"/>
  <c r="E11" i="15"/>
</calcChain>
</file>

<file path=xl/sharedStrings.xml><?xml version="1.0" encoding="utf-8"?>
<sst xmlns="http://schemas.openxmlformats.org/spreadsheetml/2006/main" count="1032" uniqueCount="300">
  <si>
    <t>صندوق سرمایه‌گذاری مشترک پیشتاز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</si>
  <si>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</si>
  <si>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</si>
  <si>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</si>
  <si>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</si>
  <si>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</si>
  <si>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</si>
  <si>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</si>
  <si>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</si>
  <si>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</si>
  <si>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</si>
  <si>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</si>
  <si>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</si>
  <si>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</si>
  <si>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</si>
  <si>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</si>
  <si>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</si>
  <si>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</si>
  <si>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</si>
  <si>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</si>
  <si>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</si>
  <si>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</si>
  <si>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</si>
  <si>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</si>
  <si>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</si>
  <si>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</si>
  <si>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</si>
  <si>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</si>
  <si>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</si>
  <si>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</si>
  <si>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</si>
  <si>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</si>
  <si>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</si>
  <si>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</si>
  <si>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</si>
  <si>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</si>
  <si>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</si>
  <si>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داروسازی‌ ابوریحان‌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</si>
  <si>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</si>
  <si>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</si>
  <si>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</si>
  <si>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</si>
  <si>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</si>
  <si>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</si>
  <si>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</si>
  <si>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</si>
  <si>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</si>
  <si>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</si>
  <si>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</si>
  <si>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</si>
  <si>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</si>
  <si>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</si>
  <si>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</si>
  <si>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</si>
  <si>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</si>
  <si>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</si>
  <si>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</si>
  <si>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</si>
  <si>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</si>
  <si>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</si>
  <si>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</si>
  <si>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</si>
  <si>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</si>
  <si>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</si>
  <si>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</si>
  <si>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</si>
  <si>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</si>
  <si>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</si>
  <si>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صنایع گلدیران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</si>
  <si>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</si>
  <si>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</si>
  <si>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</si>
  <si>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</si>
  <si>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</si>
  <si>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</si>
  <si>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</si>
  <si>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</si>
  <si>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</si>
  <si>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</si>
  <si>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</si>
  <si>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</si>
  <si>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</si>
  <si>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</si>
  <si>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</si>
  <si>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</si>
  <si>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</si>
  <si>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 قند قزوین‌</t>
  </si>
  <si>
    <t>کاشی‌ وسرامیک‌ حافظ‌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</si>
  <si>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</si>
  <si>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</si>
  <si>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</si>
  <si>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</si>
  <si>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</si>
  <si>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</si>
  <si>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</si>
  <si>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</si>
  <si>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</si>
  <si>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</si>
  <si>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</si>
  <si>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</si>
  <si>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</si>
  <si>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</si>
  <si>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</si>
  <si>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</si>
  <si>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</si>
  <si>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</si>
  <si>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</si>
  <si>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</si>
  <si>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</si>
  <si>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</si>
  <si>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</si>
  <si>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</si>
  <si>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</si>
  <si>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</si>
  <si>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</si>
  <si>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</si>
  <si>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</si>
  <si>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</si>
  <si>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</si>
  <si>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</si>
  <si>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</si>
  <si>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</si>
  <si>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</si>
  <si>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</si>
  <si>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</si>
  <si>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</si>
  <si>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</si>
  <si>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</si>
  <si>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</si>
  <si>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</si>
  <si>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</si>
  <si>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</si>
  <si>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</si>
  <si>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</si>
  <si>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</si>
  <si>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</si>
  <si>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</si>
  <si>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</si>
  <si>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</si>
  <si>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</si>
  <si>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</si>
  <si>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</si>
  <si>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</si>
  <si>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</si>
  <si>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</si>
  <si>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</si>
  <si>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</si>
  <si>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</si>
  <si>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اسنادخزانه-م3بودجه00-030418</t>
  </si>
  <si>
    <t>1400/02/22</t>
  </si>
  <si>
    <t>1403/04/18</t>
  </si>
  <si>
    <t>اسنادخزانه-م2بودجه00-031024</t>
  </si>
  <si>
    <t>1403/10/24</t>
  </si>
  <si>
    <t>اسناد خزانه-م10بودجه00-031115</t>
  </si>
  <si>
    <t>1400/06/07</t>
  </si>
  <si>
    <t>1403/11/15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</si>
  <si>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</si>
  <si>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</si>
  <si>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</si>
  <si>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</si>
  <si>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</si>
  <si>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اسنادخزانه-م4بودجه00-030522</t>
  </si>
  <si>
    <t>1400/03/11</t>
  </si>
  <si>
    <t>1403/05/22</t>
  </si>
  <si>
    <t>اسنادخزانه-م6بودجه00-030723</t>
  </si>
  <si>
    <t>1403/07/23</t>
  </si>
  <si>
    <t>اسنادخزانه-م1بودجه00-030821</t>
  </si>
  <si>
    <t>1403/08/21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</si>
  <si>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</si>
  <si>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</si>
  <si>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</si>
  <si>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</si>
  <si>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</si>
  <si>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</si>
  <si>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</si>
  <si>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 خزانه-م9بودجه00-031101</t>
  </si>
  <si>
    <t>1400/06/01</t>
  </si>
  <si>
    <t>1403/11/01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</si>
  <si>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</si>
  <si>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</si>
  <si>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</si>
  <si>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</si>
  <si>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</si>
  <si>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</si>
  <si>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</si>
  <si>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</si>
  <si>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</si>
  <si>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</si>
  <si>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</si>
  <si>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</si>
  <si>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</si>
  <si>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</si>
  <si>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</si>
  <si>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</si>
  <si>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</si>
  <si>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</si>
  <si>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</si>
  <si>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</si>
  <si>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</si>
  <si>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</si>
  <si>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</si>
  <si>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</si>
  <si>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</si>
  <si>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</si>
  <si>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</si>
  <si>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</si>
  <si>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</si>
  <si>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</si>
  <si>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</si>
  <si>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</si>
  <si>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</si>
  <si>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</si>
  <si>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دولت3-ش.خ 0103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</si>
  <si>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</si>
  <si>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</si>
  <si>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</si>
  <si>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</si>
  <si>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</si>
  <si>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</si>
  <si>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</si>
  <si>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</si>
  <si>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</si>
  <si>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</si>
  <si>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</si>
  <si>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</si>
  <si>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</si>
  <si>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</si>
  <si>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</si>
  <si>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</si>
  <si>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</si>
  <si>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</si>
  <si>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</si>
  <si>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</si>
  <si>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</si>
  <si>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1401/05/30</t>
  </si>
  <si>
    <t>سپنتا</t>
  </si>
  <si>
    <t>1401/04/28</t>
  </si>
  <si>
    <t>1401/05/11</t>
  </si>
  <si>
    <t>1401/03/01</t>
  </si>
  <si>
    <t>1401/05/25</t>
  </si>
  <si>
    <t>1401/04/20</t>
  </si>
  <si>
    <t>1401/04/15</t>
  </si>
  <si>
    <t>1401/05/13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</si>
  <si>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</si>
  <si>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</si>
  <si>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</si>
  <si>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</si>
  <si>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</si>
  <si>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</si>
  <si>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</si>
  <si>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1401/08/14</t>
  </si>
  <si>
    <t>1401/03/07</t>
  </si>
  <si>
    <t>1401/03/23</t>
  </si>
  <si>
    <t>1401/06/05</t>
  </si>
  <si>
    <t>1401/03/31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</si>
  <si>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</si>
  <si>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</si>
  <si>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</si>
  <si>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</si>
  <si>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</si>
  <si>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</si>
  <si>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</si>
  <si>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</si>
  <si>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</si>
  <si>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سیمان ساوه</t>
  </si>
  <si>
    <t>ح . سرمایه گذاری صبا تامین</t>
  </si>
  <si>
    <t>ح . داروسازی‌ اکسیر</t>
  </si>
  <si>
    <t>ح . داروسازی شهید قاضی</t>
  </si>
  <si>
    <t>ح. پالایش نفت تبریز</t>
  </si>
  <si>
    <t>ح . سرمایه‌گذاری‌ سپه‌</t>
  </si>
  <si>
    <t>ح.زغال سنگ پروده طبس</t>
  </si>
  <si>
    <t>ح . سیمان‌ارومیه‌</t>
  </si>
  <si>
    <t>ح . معدنی‌ املاح‌  ایران‌</t>
  </si>
  <si>
    <t>شیرپاستوریزه پگاه گیلان</t>
  </si>
  <si>
    <t>اسنادخزانه-م16بودجه98-010503</t>
  </si>
  <si>
    <t>اسنادخزانه-م17بودجه98-010512</t>
  </si>
  <si>
    <t>اسنادخزانه-م14بودجه98-010318</t>
  </si>
  <si>
    <t>اسنادخزانه-م15بودجه98-010406</t>
  </si>
  <si>
    <t>اسنادخزانه-م1بودجه99-010621</t>
  </si>
  <si>
    <t>اسنادخزانه-م18بودجه98-010614</t>
  </si>
  <si>
    <t>اسنادخزانه-م18بودجه99-010323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</si>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</sst>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/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0" borderId="0" xfId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7670-C0D7-4A46-892F-69FFD5BE14FD}">
  <dimension ref="A1"/>
  <sheetViews>
    <sheetView rightToLeft="1" view="pageBreakPreview" zoomScale="60" zoomScaleNormal="100" workbookViewId="0">
      <selection activeCell="I50" sqref="I50"/>
    </sheetView>
  </sheetViews>
  <sheetFormatPr defaultRowHeight="15"/>
  <sheetData/>
  <printOptions gridLine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workbookViewId="0">
      <selection activeCell="U20" sqref="U20"/>
    </sheetView>
  </sheetViews>
  <sheetFormatPr defaultRowHeight="24"/>
  <cols>
    <col min="1" max="1" width="30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18" t="s">
        <v>202</v>
      </c>
      <c r="D6" s="18" t="s">
        <v>202</v>
      </c>
      <c r="E6" s="18" t="s">
        <v>202</v>
      </c>
      <c r="F6" s="18" t="s">
        <v>202</v>
      </c>
      <c r="G6" s="18" t="s">
        <v>202</v>
      </c>
      <c r="H6" s="18" t="s">
        <v>202</v>
      </c>
      <c r="I6" s="18" t="s">
        <v>202</v>
      </c>
      <c r="J6" s="18" t="s">
        <v>202</v>
      </c>
      <c r="K6" s="18" t="s">
        <v>202</v>
      </c>
      <c r="M6" s="18" t="s">
        <v>203</v>
      </c>
      <c r="N6" s="18" t="s">
        <v>203</v>
      </c>
      <c r="O6" s="18" t="s">
        <v>203</v>
      </c>
      <c r="P6" s="18" t="s">
        <v>203</v>
      </c>
      <c r="Q6" s="18" t="s">
        <v>203</v>
      </c>
      <c r="R6" s="18" t="s">
        <v>203</v>
      </c>
      <c r="S6" s="18" t="s">
        <v>203</v>
      </c>
      <c r="T6" s="18" t="s">
        <v>203</v>
      </c>
      <c r="U6" s="18" t="s">
        <v>203</v>
      </c>
    </row>
    <row r="7" spans="1:21" ht="24.75">
      <c r="A7" s="18" t="s">
        <v>3</v>
      </c>
      <c r="C7" s="18" t="s">
        <v>281</v>
      </c>
      <c r="E7" s="18" t="s">
        <v>282</v>
      </c>
      <c r="G7" s="18" t="s">
        <v>283</v>
      </c>
      <c r="I7" s="18" t="s">
        <v>184</v>
      </c>
      <c r="K7" s="18" t="s">
        <v>284</v>
      </c>
      <c r="M7" s="18" t="s">
        <v>281</v>
      </c>
      <c r="O7" s="18" t="s">
        <v>282</v>
      </c>
      <c r="Q7" s="18" t="s">
        <v>283</v>
      </c>
      <c r="S7" s="18" t="s">
        <v>184</v>
      </c>
      <c r="U7" s="18" t="s">
        <v>284</v>
      </c>
    </row>
    <row r="8" spans="1:21">
      <c r="A8" s="1" t="s">
        <v>72</v>
      </c>
      <c r="C8" s="6">
        <v>0</v>
      </c>
      <c r="D8" s="6"/>
      <c r="E8" s="6">
        <v>17722873812</v>
      </c>
      <c r="F8" s="6"/>
      <c r="G8" s="6">
        <v>-3872</v>
      </c>
      <c r="H8" s="6"/>
      <c r="I8" s="6">
        <f>C8+E8+G8</f>
        <v>17722869940</v>
      </c>
      <c r="J8" s="6"/>
      <c r="K8" s="9">
        <f t="shared" ref="K8:K39" si="0">I8/$I$89</f>
        <v>5.992584847590794E-3</v>
      </c>
      <c r="L8" s="6"/>
      <c r="M8" s="6">
        <v>65191744860</v>
      </c>
      <c r="N8" s="6"/>
      <c r="O8" s="6">
        <v>-505519152865</v>
      </c>
      <c r="P8" s="6"/>
      <c r="Q8" s="6">
        <v>-3872</v>
      </c>
      <c r="R8" s="6"/>
      <c r="S8" s="6">
        <f>M8+O8+Q8</f>
        <v>-440327411877</v>
      </c>
      <c r="T8" s="6"/>
      <c r="U8" s="9">
        <f t="shared" ref="U8:U39" si="1">S8/$S$89</f>
        <v>0.86541697810959861</v>
      </c>
    </row>
    <row r="9" spans="1:21">
      <c r="A9" s="1" t="s">
        <v>22</v>
      </c>
      <c r="C9" s="6">
        <v>0</v>
      </c>
      <c r="D9" s="6"/>
      <c r="E9" s="6">
        <v>2658737410</v>
      </c>
      <c r="F9" s="6"/>
      <c r="G9" s="6">
        <v>-2679</v>
      </c>
      <c r="H9" s="6"/>
      <c r="I9" s="6">
        <f t="shared" ref="I9:I67" si="2">C9+E9+G9</f>
        <v>2658734731</v>
      </c>
      <c r="J9" s="6"/>
      <c r="K9" s="9">
        <f t="shared" si="0"/>
        <v>8.9899059896582346E-4</v>
      </c>
      <c r="L9" s="6"/>
      <c r="M9" s="6">
        <v>14443116210</v>
      </c>
      <c r="N9" s="6"/>
      <c r="O9" s="6">
        <v>-23258061542</v>
      </c>
      <c r="P9" s="6"/>
      <c r="Q9" s="6">
        <v>-2679</v>
      </c>
      <c r="R9" s="6"/>
      <c r="S9" s="6">
        <f t="shared" ref="S9:S67" si="3">M9+O9+Q9</f>
        <v>-8814948011</v>
      </c>
      <c r="T9" s="6"/>
      <c r="U9" s="9">
        <f t="shared" si="1"/>
        <v>1.7324848428931772E-2</v>
      </c>
    </row>
    <row r="10" spans="1:21">
      <c r="A10" s="1" t="s">
        <v>74</v>
      </c>
      <c r="C10" s="6">
        <v>0</v>
      </c>
      <c r="D10" s="6"/>
      <c r="E10" s="6">
        <v>90516761043</v>
      </c>
      <c r="F10" s="6"/>
      <c r="G10" s="6">
        <v>-6164</v>
      </c>
      <c r="H10" s="6"/>
      <c r="I10" s="6">
        <f t="shared" si="2"/>
        <v>90516754879</v>
      </c>
      <c r="J10" s="6"/>
      <c r="K10" s="9">
        <f t="shared" si="0"/>
        <v>3.0606179223644718E-2</v>
      </c>
      <c r="L10" s="6"/>
      <c r="M10" s="6">
        <v>61344713600</v>
      </c>
      <c r="N10" s="6"/>
      <c r="O10" s="6">
        <v>-21175194593</v>
      </c>
      <c r="P10" s="6"/>
      <c r="Q10" s="6">
        <v>-6164</v>
      </c>
      <c r="R10" s="6"/>
      <c r="S10" s="6">
        <f t="shared" si="3"/>
        <v>40169512843</v>
      </c>
      <c r="T10" s="6"/>
      <c r="U10" s="9">
        <f t="shared" si="1"/>
        <v>-7.894893090697358E-2</v>
      </c>
    </row>
    <row r="11" spans="1:21">
      <c r="A11" s="1" t="s">
        <v>76</v>
      </c>
      <c r="C11" s="6">
        <v>0</v>
      </c>
      <c r="D11" s="6"/>
      <c r="E11" s="6">
        <v>96975877136</v>
      </c>
      <c r="F11" s="6"/>
      <c r="G11" s="6">
        <v>-58830416046</v>
      </c>
      <c r="H11" s="6"/>
      <c r="I11" s="6">
        <f t="shared" si="2"/>
        <v>38145461090</v>
      </c>
      <c r="J11" s="6"/>
      <c r="K11" s="9">
        <f t="shared" si="0"/>
        <v>1.289801893859061E-2</v>
      </c>
      <c r="L11" s="6"/>
      <c r="M11" s="6">
        <v>0</v>
      </c>
      <c r="N11" s="6"/>
      <c r="O11" s="6">
        <v>-67203192875</v>
      </c>
      <c r="P11" s="6"/>
      <c r="Q11" s="6">
        <v>-140511121201</v>
      </c>
      <c r="R11" s="6"/>
      <c r="S11" s="6">
        <f t="shared" si="3"/>
        <v>-207714314076</v>
      </c>
      <c r="T11" s="6"/>
      <c r="U11" s="9">
        <f t="shared" si="1"/>
        <v>0.40824052545693784</v>
      </c>
    </row>
    <row r="12" spans="1:21">
      <c r="A12" s="1" t="s">
        <v>30</v>
      </c>
      <c r="C12" s="6">
        <v>0</v>
      </c>
      <c r="D12" s="6"/>
      <c r="E12" s="6">
        <v>99753331305</v>
      </c>
      <c r="F12" s="6"/>
      <c r="G12" s="6">
        <v>-4527442190</v>
      </c>
      <c r="H12" s="6"/>
      <c r="I12" s="6">
        <f t="shared" si="2"/>
        <v>95225889115</v>
      </c>
      <c r="J12" s="6"/>
      <c r="K12" s="9">
        <f t="shared" si="0"/>
        <v>3.219846571919887E-2</v>
      </c>
      <c r="L12" s="6"/>
      <c r="M12" s="6">
        <v>0</v>
      </c>
      <c r="N12" s="6"/>
      <c r="O12" s="6">
        <v>-57331419944</v>
      </c>
      <c r="P12" s="6"/>
      <c r="Q12" s="6">
        <v>-4527442190</v>
      </c>
      <c r="R12" s="6"/>
      <c r="S12" s="6">
        <f t="shared" si="3"/>
        <v>-61858862134</v>
      </c>
      <c r="T12" s="6"/>
      <c r="U12" s="9">
        <f t="shared" si="1"/>
        <v>0.1215770540132953</v>
      </c>
    </row>
    <row r="13" spans="1:21">
      <c r="A13" s="1" t="s">
        <v>27</v>
      </c>
      <c r="C13" s="6">
        <v>0</v>
      </c>
      <c r="D13" s="6"/>
      <c r="E13" s="6">
        <v>14905811203</v>
      </c>
      <c r="F13" s="6"/>
      <c r="G13" s="6">
        <v>-1393614233</v>
      </c>
      <c r="H13" s="6"/>
      <c r="I13" s="6">
        <f t="shared" si="2"/>
        <v>13512196970</v>
      </c>
      <c r="J13" s="6"/>
      <c r="K13" s="9">
        <f t="shared" si="0"/>
        <v>4.5688416771219754E-3</v>
      </c>
      <c r="L13" s="6"/>
      <c r="M13" s="6">
        <v>97681877600</v>
      </c>
      <c r="N13" s="6"/>
      <c r="O13" s="6">
        <v>-217398432186</v>
      </c>
      <c r="P13" s="6"/>
      <c r="Q13" s="6">
        <v>-20768992649</v>
      </c>
      <c r="R13" s="6"/>
      <c r="S13" s="6">
        <f t="shared" si="3"/>
        <v>-140485547235</v>
      </c>
      <c r="T13" s="6"/>
      <c r="U13" s="9">
        <f t="shared" si="1"/>
        <v>0.27610949143031877</v>
      </c>
    </row>
    <row r="14" spans="1:21">
      <c r="A14" s="1" t="s">
        <v>35</v>
      </c>
      <c r="C14" s="6">
        <v>0</v>
      </c>
      <c r="D14" s="6"/>
      <c r="E14" s="6">
        <v>-2100727155</v>
      </c>
      <c r="F14" s="6"/>
      <c r="G14" s="6">
        <v>-5761</v>
      </c>
      <c r="H14" s="6"/>
      <c r="I14" s="6">
        <f t="shared" si="2"/>
        <v>-2100732916</v>
      </c>
      <c r="J14" s="6"/>
      <c r="K14" s="9">
        <f t="shared" si="0"/>
        <v>-7.1031499321925421E-4</v>
      </c>
      <c r="L14" s="6"/>
      <c r="M14" s="6">
        <v>25292643980</v>
      </c>
      <c r="N14" s="6"/>
      <c r="O14" s="6">
        <v>-138327209551</v>
      </c>
      <c r="P14" s="6"/>
      <c r="Q14" s="6">
        <v>-79946059897</v>
      </c>
      <c r="R14" s="6"/>
      <c r="S14" s="6">
        <f t="shared" si="3"/>
        <v>-192980625468</v>
      </c>
      <c r="T14" s="6"/>
      <c r="U14" s="9">
        <f t="shared" si="1"/>
        <v>0.37928301809397369</v>
      </c>
    </row>
    <row r="15" spans="1:21">
      <c r="A15" s="1" t="s">
        <v>49</v>
      </c>
      <c r="C15" s="6">
        <v>0</v>
      </c>
      <c r="D15" s="6"/>
      <c r="E15" s="6">
        <v>5417572500</v>
      </c>
      <c r="F15" s="6"/>
      <c r="G15" s="6">
        <v>-1446342722</v>
      </c>
      <c r="H15" s="6"/>
      <c r="I15" s="6">
        <f t="shared" si="2"/>
        <v>3971229778</v>
      </c>
      <c r="J15" s="6"/>
      <c r="K15" s="9">
        <f t="shared" si="0"/>
        <v>1.3427809082000267E-3</v>
      </c>
      <c r="L15" s="6"/>
      <c r="M15" s="6">
        <v>2080430652</v>
      </c>
      <c r="N15" s="6"/>
      <c r="O15" s="6">
        <v>-22823388000</v>
      </c>
      <c r="P15" s="6"/>
      <c r="Q15" s="6">
        <v>-1446342722</v>
      </c>
      <c r="R15" s="6"/>
      <c r="S15" s="6">
        <f t="shared" si="3"/>
        <v>-22189300070</v>
      </c>
      <c r="T15" s="6"/>
      <c r="U15" s="9">
        <f t="shared" si="1"/>
        <v>4.3610723509329513E-2</v>
      </c>
    </row>
    <row r="16" spans="1:21">
      <c r="A16" s="1" t="s">
        <v>15</v>
      </c>
      <c r="C16" s="6">
        <v>0</v>
      </c>
      <c r="D16" s="6"/>
      <c r="E16" s="6">
        <v>-1602454835</v>
      </c>
      <c r="F16" s="6"/>
      <c r="G16" s="6">
        <v>-10076</v>
      </c>
      <c r="H16" s="6"/>
      <c r="I16" s="6">
        <f t="shared" si="2"/>
        <v>-1602464911</v>
      </c>
      <c r="J16" s="6"/>
      <c r="K16" s="9">
        <f t="shared" si="0"/>
        <v>-5.4183701493972208E-4</v>
      </c>
      <c r="L16" s="6"/>
      <c r="M16" s="6">
        <v>15010000000</v>
      </c>
      <c r="N16" s="6"/>
      <c r="O16" s="6">
        <v>-33927391576</v>
      </c>
      <c r="P16" s="6"/>
      <c r="Q16" s="6">
        <v>179169890</v>
      </c>
      <c r="R16" s="6"/>
      <c r="S16" s="6">
        <f t="shared" si="3"/>
        <v>-18738221686</v>
      </c>
      <c r="T16" s="6"/>
      <c r="U16" s="9">
        <f t="shared" si="1"/>
        <v>3.6827993781989914E-2</v>
      </c>
    </row>
    <row r="17" spans="1:21">
      <c r="A17" s="1" t="s">
        <v>73</v>
      </c>
      <c r="C17" s="6">
        <v>0</v>
      </c>
      <c r="D17" s="6"/>
      <c r="E17" s="6">
        <v>27534328023</v>
      </c>
      <c r="F17" s="6"/>
      <c r="G17" s="6">
        <v>-6895</v>
      </c>
      <c r="H17" s="6"/>
      <c r="I17" s="6">
        <f t="shared" si="2"/>
        <v>27534321128</v>
      </c>
      <c r="J17" s="6"/>
      <c r="K17" s="9">
        <f t="shared" si="0"/>
        <v>9.3101036197273963E-3</v>
      </c>
      <c r="L17" s="6"/>
      <c r="M17" s="6">
        <v>271166265600</v>
      </c>
      <c r="N17" s="6"/>
      <c r="O17" s="6">
        <v>-561590932983</v>
      </c>
      <c r="P17" s="6"/>
      <c r="Q17" s="6">
        <v>-6895</v>
      </c>
      <c r="R17" s="6"/>
      <c r="S17" s="6">
        <f t="shared" si="3"/>
        <v>-290424674278</v>
      </c>
      <c r="T17" s="6"/>
      <c r="U17" s="9">
        <f t="shared" si="1"/>
        <v>0.57079899457256478</v>
      </c>
    </row>
    <row r="18" spans="1:21">
      <c r="A18" s="1" t="s">
        <v>17</v>
      </c>
      <c r="C18" s="6">
        <v>0</v>
      </c>
      <c r="D18" s="6"/>
      <c r="E18" s="6">
        <v>5137062277</v>
      </c>
      <c r="F18" s="6"/>
      <c r="G18" s="6">
        <v>-3260775036</v>
      </c>
      <c r="H18" s="6"/>
      <c r="I18" s="6">
        <f t="shared" si="2"/>
        <v>1876287241</v>
      </c>
      <c r="J18" s="6"/>
      <c r="K18" s="9">
        <f t="shared" si="0"/>
        <v>6.3442379976888421E-4</v>
      </c>
      <c r="L18" s="6"/>
      <c r="M18" s="6">
        <v>251533536</v>
      </c>
      <c r="N18" s="6"/>
      <c r="O18" s="6">
        <v>-9972498478</v>
      </c>
      <c r="P18" s="6"/>
      <c r="Q18" s="6">
        <v>-3910387387</v>
      </c>
      <c r="R18" s="6"/>
      <c r="S18" s="6">
        <f t="shared" si="3"/>
        <v>-13631352329</v>
      </c>
      <c r="T18" s="6"/>
      <c r="U18" s="9">
        <f t="shared" si="1"/>
        <v>2.6790981941877626E-2</v>
      </c>
    </row>
    <row r="19" spans="1:21">
      <c r="A19" s="1" t="s">
        <v>75</v>
      </c>
      <c r="C19" s="6">
        <v>0</v>
      </c>
      <c r="D19" s="6"/>
      <c r="E19" s="6">
        <v>-154989489</v>
      </c>
      <c r="F19" s="6"/>
      <c r="G19" s="6">
        <v>0</v>
      </c>
      <c r="H19" s="6"/>
      <c r="I19" s="6">
        <f t="shared" si="2"/>
        <v>-154989489</v>
      </c>
      <c r="J19" s="6"/>
      <c r="K19" s="9">
        <f t="shared" si="0"/>
        <v>-5.2406165957410397E-5</v>
      </c>
      <c r="L19" s="6"/>
      <c r="M19" s="6">
        <v>1282067600</v>
      </c>
      <c r="N19" s="6"/>
      <c r="O19" s="6">
        <v>-3696544343</v>
      </c>
      <c r="P19" s="6"/>
      <c r="Q19" s="6">
        <v>57100604</v>
      </c>
      <c r="R19" s="6"/>
      <c r="S19" s="6">
        <f t="shared" si="3"/>
        <v>-2357376139</v>
      </c>
      <c r="T19" s="6"/>
      <c r="U19" s="9">
        <f t="shared" si="1"/>
        <v>4.633173587319005E-3</v>
      </c>
    </row>
    <row r="20" spans="1:21">
      <c r="A20" s="1" t="s">
        <v>264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2"/>
        <v>0</v>
      </c>
      <c r="J20" s="6"/>
      <c r="K20" s="9">
        <f t="shared" si="0"/>
        <v>0</v>
      </c>
      <c r="L20" s="6"/>
      <c r="M20" s="6">
        <v>0</v>
      </c>
      <c r="N20" s="6"/>
      <c r="O20" s="6">
        <v>0</v>
      </c>
      <c r="P20" s="6"/>
      <c r="Q20" s="6">
        <v>15172295</v>
      </c>
      <c r="R20" s="6"/>
      <c r="S20" s="6">
        <f t="shared" si="3"/>
        <v>15172295</v>
      </c>
      <c r="T20" s="6"/>
      <c r="U20" s="9">
        <f t="shared" si="1"/>
        <v>-2.9819541858445951E-5</v>
      </c>
    </row>
    <row r="21" spans="1:21">
      <c r="A21" s="1" t="s">
        <v>265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2"/>
        <v>0</v>
      </c>
      <c r="J21" s="6"/>
      <c r="K21" s="9">
        <f t="shared" si="0"/>
        <v>0</v>
      </c>
      <c r="L21" s="6"/>
      <c r="M21" s="6">
        <v>0</v>
      </c>
      <c r="N21" s="6"/>
      <c r="O21" s="6">
        <v>0</v>
      </c>
      <c r="P21" s="6"/>
      <c r="Q21" s="6">
        <v>11955142906</v>
      </c>
      <c r="R21" s="6"/>
      <c r="S21" s="6">
        <f t="shared" si="3"/>
        <v>11955142906</v>
      </c>
      <c r="T21" s="6"/>
      <c r="U21" s="9">
        <f t="shared" si="1"/>
        <v>-2.3496569524199876E-2</v>
      </c>
    </row>
    <row r="22" spans="1:21">
      <c r="A22" s="1" t="s">
        <v>266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2"/>
        <v>0</v>
      </c>
      <c r="J22" s="6"/>
      <c r="K22" s="9">
        <f t="shared" si="0"/>
        <v>0</v>
      </c>
      <c r="L22" s="6"/>
      <c r="M22" s="6">
        <v>0</v>
      </c>
      <c r="N22" s="6"/>
      <c r="O22" s="6">
        <v>0</v>
      </c>
      <c r="P22" s="6"/>
      <c r="Q22" s="6">
        <v>2438484001</v>
      </c>
      <c r="R22" s="6"/>
      <c r="S22" s="6">
        <f t="shared" si="3"/>
        <v>2438484001</v>
      </c>
      <c r="T22" s="6"/>
      <c r="U22" s="9">
        <f t="shared" si="1"/>
        <v>-4.7925825156293267E-3</v>
      </c>
    </row>
    <row r="23" spans="1:21">
      <c r="A23" s="1" t="s">
        <v>223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2"/>
        <v>0</v>
      </c>
      <c r="J23" s="6"/>
      <c r="K23" s="9">
        <f t="shared" si="0"/>
        <v>0</v>
      </c>
      <c r="L23" s="6"/>
      <c r="M23" s="6">
        <v>1971343400</v>
      </c>
      <c r="N23" s="6"/>
      <c r="O23" s="6">
        <v>0</v>
      </c>
      <c r="P23" s="6"/>
      <c r="Q23" s="6">
        <v>-4730783581</v>
      </c>
      <c r="R23" s="6"/>
      <c r="S23" s="6">
        <f t="shared" si="3"/>
        <v>-2759440181</v>
      </c>
      <c r="T23" s="6"/>
      <c r="U23" s="9">
        <f t="shared" si="1"/>
        <v>5.4233879570102722E-3</v>
      </c>
    </row>
    <row r="24" spans="1:21">
      <c r="A24" s="1" t="s">
        <v>87</v>
      </c>
      <c r="C24" s="6">
        <v>0</v>
      </c>
      <c r="D24" s="6"/>
      <c r="E24" s="6">
        <v>9078595031</v>
      </c>
      <c r="F24" s="6"/>
      <c r="G24" s="6">
        <v>0</v>
      </c>
      <c r="H24" s="6"/>
      <c r="I24" s="6">
        <f t="shared" si="2"/>
        <v>9078595031</v>
      </c>
      <c r="J24" s="6"/>
      <c r="K24" s="9">
        <f t="shared" si="0"/>
        <v>3.0697201527950546E-3</v>
      </c>
      <c r="L24" s="6"/>
      <c r="M24" s="6">
        <v>655201895</v>
      </c>
      <c r="N24" s="6"/>
      <c r="O24" s="6">
        <v>-2316736913</v>
      </c>
      <c r="P24" s="6"/>
      <c r="Q24" s="6">
        <v>-1337846</v>
      </c>
      <c r="R24" s="6"/>
      <c r="S24" s="6">
        <f t="shared" si="3"/>
        <v>-1662872864</v>
      </c>
      <c r="T24" s="6"/>
      <c r="U24" s="9">
        <f t="shared" si="1"/>
        <v>3.2682008208594613E-3</v>
      </c>
    </row>
    <row r="25" spans="1:21">
      <c r="A25" s="1" t="s">
        <v>59</v>
      </c>
      <c r="C25" s="6">
        <v>0</v>
      </c>
      <c r="D25" s="6"/>
      <c r="E25" s="6">
        <v>11823023987</v>
      </c>
      <c r="F25" s="6"/>
      <c r="G25" s="6">
        <v>0</v>
      </c>
      <c r="H25" s="6"/>
      <c r="I25" s="6">
        <f t="shared" si="2"/>
        <v>11823023987</v>
      </c>
      <c r="J25" s="6"/>
      <c r="K25" s="9">
        <f t="shared" si="0"/>
        <v>3.997686302334773E-3</v>
      </c>
      <c r="L25" s="6"/>
      <c r="M25" s="6">
        <v>0</v>
      </c>
      <c r="N25" s="6"/>
      <c r="O25" s="6">
        <v>34319353558</v>
      </c>
      <c r="P25" s="6"/>
      <c r="Q25" s="6">
        <v>13216291</v>
      </c>
      <c r="R25" s="6"/>
      <c r="S25" s="6">
        <f t="shared" si="3"/>
        <v>34332569849</v>
      </c>
      <c r="T25" s="6"/>
      <c r="U25" s="9">
        <f t="shared" si="1"/>
        <v>-6.7477036514269909E-2</v>
      </c>
    </row>
    <row r="26" spans="1:21">
      <c r="A26" s="1" t="s">
        <v>65</v>
      </c>
      <c r="C26" s="6">
        <v>0</v>
      </c>
      <c r="D26" s="6"/>
      <c r="E26" s="6">
        <v>-457113892</v>
      </c>
      <c r="F26" s="6"/>
      <c r="G26" s="6">
        <v>0</v>
      </c>
      <c r="H26" s="6"/>
      <c r="I26" s="6">
        <f t="shared" si="2"/>
        <v>-457113892</v>
      </c>
      <c r="J26" s="6"/>
      <c r="K26" s="9">
        <f t="shared" si="0"/>
        <v>-1.5456265221694984E-4</v>
      </c>
      <c r="L26" s="6"/>
      <c r="M26" s="6">
        <v>617688978</v>
      </c>
      <c r="N26" s="6"/>
      <c r="O26" s="6">
        <v>-15676317616</v>
      </c>
      <c r="P26" s="6"/>
      <c r="Q26" s="6">
        <v>-8677251413</v>
      </c>
      <c r="R26" s="6"/>
      <c r="S26" s="6">
        <f t="shared" si="3"/>
        <v>-23735880051</v>
      </c>
      <c r="T26" s="6"/>
      <c r="U26" s="9">
        <f t="shared" si="1"/>
        <v>4.6650362962745363E-2</v>
      </c>
    </row>
    <row r="27" spans="1:21">
      <c r="A27" s="1" t="s">
        <v>55</v>
      </c>
      <c r="C27" s="6">
        <v>0</v>
      </c>
      <c r="D27" s="6"/>
      <c r="E27" s="6">
        <v>4671902155</v>
      </c>
      <c r="F27" s="6"/>
      <c r="G27" s="6">
        <v>0</v>
      </c>
      <c r="H27" s="6"/>
      <c r="I27" s="6">
        <f t="shared" si="2"/>
        <v>4671902155</v>
      </c>
      <c r="J27" s="6"/>
      <c r="K27" s="9">
        <f t="shared" si="0"/>
        <v>1.5796973152915762E-3</v>
      </c>
      <c r="L27" s="6"/>
      <c r="M27" s="6">
        <v>0</v>
      </c>
      <c r="N27" s="6"/>
      <c r="O27" s="6">
        <v>-22978131092</v>
      </c>
      <c r="P27" s="6"/>
      <c r="Q27" s="6">
        <v>-1460592102</v>
      </c>
      <c r="R27" s="6"/>
      <c r="S27" s="6">
        <f t="shared" si="3"/>
        <v>-24438723194</v>
      </c>
      <c r="T27" s="6"/>
      <c r="U27" s="9">
        <f t="shared" si="1"/>
        <v>4.8031726858096084E-2</v>
      </c>
    </row>
    <row r="28" spans="1:21">
      <c r="A28" s="1" t="s">
        <v>80</v>
      </c>
      <c r="C28" s="6">
        <v>0</v>
      </c>
      <c r="D28" s="6"/>
      <c r="E28" s="6">
        <v>8301549952</v>
      </c>
      <c r="F28" s="6"/>
      <c r="G28" s="6">
        <v>0</v>
      </c>
      <c r="H28" s="6"/>
      <c r="I28" s="6">
        <f t="shared" si="2"/>
        <v>8301549952</v>
      </c>
      <c r="J28" s="6"/>
      <c r="K28" s="9">
        <f t="shared" si="0"/>
        <v>2.8069800558426536E-3</v>
      </c>
      <c r="L28" s="6"/>
      <c r="M28" s="6">
        <v>34289314080</v>
      </c>
      <c r="N28" s="6"/>
      <c r="O28" s="6">
        <v>-46882156245</v>
      </c>
      <c r="P28" s="6"/>
      <c r="Q28" s="6">
        <v>-13032075353</v>
      </c>
      <c r="R28" s="6"/>
      <c r="S28" s="6">
        <f t="shared" si="3"/>
        <v>-25624917518</v>
      </c>
      <c r="T28" s="6"/>
      <c r="U28" s="9">
        <f t="shared" si="1"/>
        <v>5.0363066401439331E-2</v>
      </c>
    </row>
    <row r="29" spans="1:21">
      <c r="A29" s="1" t="s">
        <v>268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2"/>
        <v>0</v>
      </c>
      <c r="J29" s="6"/>
      <c r="K29" s="9">
        <f t="shared" si="0"/>
        <v>0</v>
      </c>
      <c r="L29" s="6"/>
      <c r="M29" s="6">
        <v>0</v>
      </c>
      <c r="N29" s="6"/>
      <c r="O29" s="6">
        <v>0</v>
      </c>
      <c r="P29" s="6"/>
      <c r="Q29" s="6">
        <v>-9848816900</v>
      </c>
      <c r="R29" s="6"/>
      <c r="S29" s="6">
        <f t="shared" si="3"/>
        <v>-9848816900</v>
      </c>
      <c r="T29" s="6"/>
      <c r="U29" s="9">
        <f t="shared" si="1"/>
        <v>1.9356808433115748E-2</v>
      </c>
    </row>
    <row r="30" spans="1:21">
      <c r="A30" s="1" t="s">
        <v>58</v>
      </c>
      <c r="C30" s="6">
        <v>0</v>
      </c>
      <c r="D30" s="6"/>
      <c r="E30" s="6">
        <v>20292667835</v>
      </c>
      <c r="F30" s="6"/>
      <c r="G30" s="6">
        <v>0</v>
      </c>
      <c r="H30" s="6"/>
      <c r="I30" s="6">
        <f t="shared" si="2"/>
        <v>20292667835</v>
      </c>
      <c r="J30" s="6"/>
      <c r="K30" s="9">
        <f t="shared" si="0"/>
        <v>6.861503480920658E-3</v>
      </c>
      <c r="L30" s="6"/>
      <c r="M30" s="6">
        <v>0</v>
      </c>
      <c r="N30" s="6"/>
      <c r="O30" s="6">
        <v>-1445800036</v>
      </c>
      <c r="P30" s="6"/>
      <c r="Q30" s="6">
        <v>1187284467</v>
      </c>
      <c r="R30" s="6"/>
      <c r="S30" s="6">
        <f t="shared" si="3"/>
        <v>-258515569</v>
      </c>
      <c r="T30" s="6"/>
      <c r="U30" s="9">
        <f t="shared" si="1"/>
        <v>5.0808502147206287E-4</v>
      </c>
    </row>
    <row r="31" spans="1:21">
      <c r="A31" s="1" t="s">
        <v>34</v>
      </c>
      <c r="C31" s="6">
        <v>0</v>
      </c>
      <c r="D31" s="6"/>
      <c r="E31" s="6">
        <v>-46930262245</v>
      </c>
      <c r="F31" s="6"/>
      <c r="G31" s="6">
        <v>0</v>
      </c>
      <c r="H31" s="6"/>
      <c r="I31" s="6">
        <f t="shared" si="2"/>
        <v>-46930262245</v>
      </c>
      <c r="J31" s="6"/>
      <c r="K31" s="9">
        <f t="shared" si="0"/>
        <v>-1.5868399383110823E-2</v>
      </c>
      <c r="L31" s="6"/>
      <c r="M31" s="6">
        <v>148534074000</v>
      </c>
      <c r="N31" s="6"/>
      <c r="O31" s="6">
        <v>-497142608541</v>
      </c>
      <c r="P31" s="6"/>
      <c r="Q31" s="6">
        <v>-7902697498</v>
      </c>
      <c r="R31" s="6"/>
      <c r="S31" s="6">
        <f t="shared" si="3"/>
        <v>-356511232039</v>
      </c>
      <c r="T31" s="6"/>
      <c r="U31" s="9">
        <f t="shared" si="1"/>
        <v>0.70068513740295035</v>
      </c>
    </row>
    <row r="32" spans="1:21">
      <c r="A32" s="1" t="s">
        <v>47</v>
      </c>
      <c r="C32" s="6">
        <v>0</v>
      </c>
      <c r="D32" s="6"/>
      <c r="E32" s="6">
        <v>2290294166</v>
      </c>
      <c r="F32" s="6"/>
      <c r="G32" s="6">
        <v>0</v>
      </c>
      <c r="H32" s="6"/>
      <c r="I32" s="6">
        <f t="shared" si="2"/>
        <v>2290294166</v>
      </c>
      <c r="J32" s="6"/>
      <c r="K32" s="9">
        <f t="shared" si="0"/>
        <v>7.7441081281766691E-4</v>
      </c>
      <c r="L32" s="6"/>
      <c r="M32" s="6">
        <v>0</v>
      </c>
      <c r="N32" s="6"/>
      <c r="O32" s="6">
        <v>-13609171071</v>
      </c>
      <c r="P32" s="6"/>
      <c r="Q32" s="6">
        <v>-711934577</v>
      </c>
      <c r="R32" s="6"/>
      <c r="S32" s="6">
        <f t="shared" si="3"/>
        <v>-14321105648</v>
      </c>
      <c r="T32" s="6"/>
      <c r="U32" s="9">
        <f t="shared" si="1"/>
        <v>2.8146619171968559E-2</v>
      </c>
    </row>
    <row r="33" spans="1:21">
      <c r="A33" s="1" t="s">
        <v>235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2"/>
        <v>0</v>
      </c>
      <c r="J33" s="6"/>
      <c r="K33" s="9">
        <f t="shared" si="0"/>
        <v>0</v>
      </c>
      <c r="L33" s="6"/>
      <c r="M33" s="6">
        <v>5104269381</v>
      </c>
      <c r="N33" s="6"/>
      <c r="O33" s="6">
        <v>0</v>
      </c>
      <c r="P33" s="6"/>
      <c r="Q33" s="6">
        <v>-25500583947</v>
      </c>
      <c r="R33" s="6"/>
      <c r="S33" s="6">
        <f t="shared" si="3"/>
        <v>-20396314566</v>
      </c>
      <c r="T33" s="6"/>
      <c r="U33" s="9">
        <f t="shared" si="1"/>
        <v>4.0086800049621223E-2</v>
      </c>
    </row>
    <row r="34" spans="1:21">
      <c r="A34" s="1" t="s">
        <v>19</v>
      </c>
      <c r="C34" s="6">
        <v>0</v>
      </c>
      <c r="D34" s="6"/>
      <c r="E34" s="6">
        <v>15866840560</v>
      </c>
      <c r="F34" s="6"/>
      <c r="G34" s="6">
        <v>0</v>
      </c>
      <c r="H34" s="6"/>
      <c r="I34" s="6">
        <f t="shared" si="2"/>
        <v>15866840560</v>
      </c>
      <c r="J34" s="6"/>
      <c r="K34" s="9">
        <f t="shared" si="0"/>
        <v>5.3650107821642708E-3</v>
      </c>
      <c r="L34" s="6"/>
      <c r="M34" s="6">
        <v>15210000000</v>
      </c>
      <c r="N34" s="6"/>
      <c r="O34" s="6">
        <v>-25721802531</v>
      </c>
      <c r="P34" s="6"/>
      <c r="Q34" s="6">
        <v>-3416763998</v>
      </c>
      <c r="R34" s="6"/>
      <c r="S34" s="6">
        <f t="shared" si="3"/>
        <v>-13928566529</v>
      </c>
      <c r="T34" s="6"/>
      <c r="U34" s="9">
        <f t="shared" si="1"/>
        <v>2.7375125031490932E-2</v>
      </c>
    </row>
    <row r="35" spans="1:21">
      <c r="A35" s="1" t="s">
        <v>79</v>
      </c>
      <c r="C35" s="6">
        <v>0</v>
      </c>
      <c r="D35" s="6"/>
      <c r="E35" s="6">
        <v>11609516779</v>
      </c>
      <c r="F35" s="6"/>
      <c r="G35" s="6">
        <v>0</v>
      </c>
      <c r="H35" s="6"/>
      <c r="I35" s="6">
        <f t="shared" si="2"/>
        <v>11609516779</v>
      </c>
      <c r="J35" s="6"/>
      <c r="K35" s="9">
        <f t="shared" si="0"/>
        <v>3.9254937023865833E-3</v>
      </c>
      <c r="L35" s="6"/>
      <c r="M35" s="6">
        <v>28330608973</v>
      </c>
      <c r="N35" s="6"/>
      <c r="O35" s="6">
        <v>-48770109828</v>
      </c>
      <c r="P35" s="6"/>
      <c r="Q35" s="6">
        <v>-13183541766</v>
      </c>
      <c r="R35" s="6"/>
      <c r="S35" s="6">
        <f t="shared" si="3"/>
        <v>-33623042621</v>
      </c>
      <c r="T35" s="6"/>
      <c r="U35" s="9">
        <f t="shared" si="1"/>
        <v>6.6082535756470703E-2</v>
      </c>
    </row>
    <row r="36" spans="1:21">
      <c r="A36" s="1" t="s">
        <v>39</v>
      </c>
      <c r="C36" s="6">
        <v>0</v>
      </c>
      <c r="D36" s="6"/>
      <c r="E36" s="6">
        <v>6089867899</v>
      </c>
      <c r="F36" s="6"/>
      <c r="G36" s="6">
        <v>0</v>
      </c>
      <c r="H36" s="6"/>
      <c r="I36" s="6">
        <f t="shared" si="2"/>
        <v>6089867899</v>
      </c>
      <c r="J36" s="6"/>
      <c r="K36" s="9">
        <f t="shared" si="0"/>
        <v>2.0591501387148916E-3</v>
      </c>
      <c r="L36" s="6"/>
      <c r="M36" s="6">
        <v>15608585784</v>
      </c>
      <c r="N36" s="6"/>
      <c r="O36" s="6">
        <v>1756873080</v>
      </c>
      <c r="P36" s="6"/>
      <c r="Q36" s="6">
        <v>-6015397</v>
      </c>
      <c r="R36" s="6"/>
      <c r="S36" s="6">
        <f t="shared" si="3"/>
        <v>17359443467</v>
      </c>
      <c r="T36" s="6"/>
      <c r="U36" s="9">
        <f t="shared" si="1"/>
        <v>-3.4118150952346535E-2</v>
      </c>
    </row>
    <row r="37" spans="1:21">
      <c r="A37" s="1" t="s">
        <v>271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2"/>
        <v>0</v>
      </c>
      <c r="J37" s="6"/>
      <c r="K37" s="9">
        <f t="shared" si="0"/>
        <v>0</v>
      </c>
      <c r="L37" s="6"/>
      <c r="M37" s="6">
        <v>0</v>
      </c>
      <c r="N37" s="6"/>
      <c r="O37" s="6">
        <v>0</v>
      </c>
      <c r="P37" s="6"/>
      <c r="Q37" s="6">
        <v>-8332087954</v>
      </c>
      <c r="R37" s="6"/>
      <c r="S37" s="6">
        <f t="shared" si="3"/>
        <v>-8332087954</v>
      </c>
      <c r="T37" s="6"/>
      <c r="U37" s="9">
        <f t="shared" si="1"/>
        <v>1.6375838033241264E-2</v>
      </c>
    </row>
    <row r="38" spans="1:21">
      <c r="A38" s="1" t="s">
        <v>273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2"/>
        <v>0</v>
      </c>
      <c r="J38" s="6"/>
      <c r="K38" s="9">
        <f t="shared" si="0"/>
        <v>0</v>
      </c>
      <c r="L38" s="6"/>
      <c r="M38" s="6">
        <v>0</v>
      </c>
      <c r="N38" s="6"/>
      <c r="O38" s="6">
        <v>0</v>
      </c>
      <c r="P38" s="6"/>
      <c r="Q38" s="6">
        <v>-183888702</v>
      </c>
      <c r="R38" s="6"/>
      <c r="S38" s="6">
        <f t="shared" si="3"/>
        <v>-183888702</v>
      </c>
      <c r="T38" s="6"/>
      <c r="U38" s="9">
        <f t="shared" si="1"/>
        <v>3.6141380368522318E-4</v>
      </c>
    </row>
    <row r="39" spans="1:21">
      <c r="A39" s="1" t="s">
        <v>24</v>
      </c>
      <c r="C39" s="6">
        <v>0</v>
      </c>
      <c r="D39" s="6"/>
      <c r="E39" s="6">
        <v>46882609459</v>
      </c>
      <c r="F39" s="6"/>
      <c r="G39" s="6">
        <v>0</v>
      </c>
      <c r="H39" s="6"/>
      <c r="I39" s="6">
        <f t="shared" si="2"/>
        <v>46882609459</v>
      </c>
      <c r="J39" s="6"/>
      <c r="K39" s="9">
        <f t="shared" si="0"/>
        <v>1.5852286678774793E-2</v>
      </c>
      <c r="L39" s="6"/>
      <c r="M39" s="6">
        <v>51133280000</v>
      </c>
      <c r="N39" s="6"/>
      <c r="O39" s="6">
        <v>-113172282644</v>
      </c>
      <c r="P39" s="6"/>
      <c r="Q39" s="6">
        <v>-5543259884</v>
      </c>
      <c r="R39" s="6"/>
      <c r="S39" s="6">
        <f t="shared" si="3"/>
        <v>-67582262528</v>
      </c>
      <c r="T39" s="6"/>
      <c r="U39" s="9">
        <f t="shared" si="1"/>
        <v>0.13282579242904116</v>
      </c>
    </row>
    <row r="40" spans="1:21">
      <c r="A40" s="1" t="s">
        <v>84</v>
      </c>
      <c r="C40" s="6">
        <v>0</v>
      </c>
      <c r="D40" s="6"/>
      <c r="E40" s="6">
        <v>44998115720</v>
      </c>
      <c r="F40" s="6"/>
      <c r="G40" s="6">
        <v>0</v>
      </c>
      <c r="H40" s="6"/>
      <c r="I40" s="6">
        <f t="shared" si="2"/>
        <v>44998115720</v>
      </c>
      <c r="J40" s="6"/>
      <c r="K40" s="9">
        <f t="shared" ref="K40:K67" si="4">I40/$I$89</f>
        <v>1.5215088038602912E-2</v>
      </c>
      <c r="L40" s="6"/>
      <c r="M40" s="6">
        <v>44440000000</v>
      </c>
      <c r="N40" s="6"/>
      <c r="O40" s="6">
        <v>60685529260</v>
      </c>
      <c r="P40" s="6"/>
      <c r="Q40" s="6">
        <v>0</v>
      </c>
      <c r="R40" s="6"/>
      <c r="S40" s="6">
        <f t="shared" si="3"/>
        <v>105125529260</v>
      </c>
      <c r="T40" s="6"/>
      <c r="U40" s="9">
        <f t="shared" ref="U40:U67" si="5">S40/$S$89</f>
        <v>-0.20661311424275988</v>
      </c>
    </row>
    <row r="41" spans="1:21">
      <c r="A41" s="1" t="s">
        <v>51</v>
      </c>
      <c r="C41" s="6">
        <v>0</v>
      </c>
      <c r="D41" s="6"/>
      <c r="E41" s="6">
        <v>132185107805</v>
      </c>
      <c r="F41" s="6"/>
      <c r="G41" s="6">
        <v>0</v>
      </c>
      <c r="H41" s="6"/>
      <c r="I41" s="6">
        <f t="shared" si="2"/>
        <v>132185107805</v>
      </c>
      <c r="J41" s="6"/>
      <c r="K41" s="9">
        <f t="shared" si="4"/>
        <v>4.4695383805846436E-2</v>
      </c>
      <c r="L41" s="6"/>
      <c r="M41" s="6">
        <v>292551264000</v>
      </c>
      <c r="N41" s="6"/>
      <c r="O41" s="6">
        <v>-362210897136</v>
      </c>
      <c r="P41" s="6"/>
      <c r="Q41" s="6">
        <v>0</v>
      </c>
      <c r="R41" s="6"/>
      <c r="S41" s="6">
        <f t="shared" si="3"/>
        <v>-69659633136</v>
      </c>
      <c r="T41" s="6"/>
      <c r="U41" s="9">
        <f t="shared" si="5"/>
        <v>0.1369086447464237</v>
      </c>
    </row>
    <row r="42" spans="1:21">
      <c r="A42" s="1" t="s">
        <v>71</v>
      </c>
      <c r="C42" s="6">
        <v>0</v>
      </c>
      <c r="D42" s="6"/>
      <c r="E42" s="6">
        <v>39355697123</v>
      </c>
      <c r="F42" s="6"/>
      <c r="G42" s="6">
        <v>0</v>
      </c>
      <c r="H42" s="6"/>
      <c r="I42" s="6">
        <f t="shared" si="2"/>
        <v>39355697123</v>
      </c>
      <c r="J42" s="6"/>
      <c r="K42" s="9">
        <f t="shared" si="4"/>
        <v>1.3307232691098923E-2</v>
      </c>
      <c r="L42" s="6"/>
      <c r="M42" s="6">
        <v>27455869700</v>
      </c>
      <c r="N42" s="6"/>
      <c r="O42" s="6">
        <v>-56150294866</v>
      </c>
      <c r="P42" s="6"/>
      <c r="Q42" s="6">
        <v>0</v>
      </c>
      <c r="R42" s="6"/>
      <c r="S42" s="6">
        <f t="shared" si="3"/>
        <v>-28694425166</v>
      </c>
      <c r="T42" s="6"/>
      <c r="U42" s="9">
        <f t="shared" si="5"/>
        <v>5.6395859185547202E-2</v>
      </c>
    </row>
    <row r="43" spans="1:21">
      <c r="A43" s="1" t="s">
        <v>81</v>
      </c>
      <c r="C43" s="6">
        <v>0</v>
      </c>
      <c r="D43" s="6"/>
      <c r="E43" s="6">
        <v>38638965953</v>
      </c>
      <c r="F43" s="6"/>
      <c r="G43" s="6">
        <v>0</v>
      </c>
      <c r="H43" s="6"/>
      <c r="I43" s="6">
        <f t="shared" si="2"/>
        <v>38638965953</v>
      </c>
      <c r="J43" s="6"/>
      <c r="K43" s="9">
        <f t="shared" si="4"/>
        <v>1.306488636887917E-2</v>
      </c>
      <c r="L43" s="6"/>
      <c r="M43" s="6">
        <v>23951734800</v>
      </c>
      <c r="N43" s="6"/>
      <c r="O43" s="6">
        <v>-52720420093</v>
      </c>
      <c r="P43" s="6"/>
      <c r="Q43" s="6">
        <v>0</v>
      </c>
      <c r="R43" s="6"/>
      <c r="S43" s="6">
        <f t="shared" si="3"/>
        <v>-28768685293</v>
      </c>
      <c r="T43" s="6"/>
      <c r="U43" s="9">
        <f t="shared" si="5"/>
        <v>5.6541809614634564E-2</v>
      </c>
    </row>
    <row r="44" spans="1:21">
      <c r="A44" s="1" t="s">
        <v>32</v>
      </c>
      <c r="C44" s="6">
        <v>0</v>
      </c>
      <c r="D44" s="6"/>
      <c r="E44" s="6">
        <v>32790126188</v>
      </c>
      <c r="F44" s="6"/>
      <c r="G44" s="6">
        <v>0</v>
      </c>
      <c r="H44" s="6"/>
      <c r="I44" s="6">
        <f t="shared" si="2"/>
        <v>32790126188</v>
      </c>
      <c r="J44" s="6"/>
      <c r="K44" s="9">
        <f t="shared" si="4"/>
        <v>1.1087234404474724E-2</v>
      </c>
      <c r="L44" s="6"/>
      <c r="M44" s="6">
        <v>10779820800</v>
      </c>
      <c r="N44" s="6"/>
      <c r="O44" s="6">
        <v>25296177687</v>
      </c>
      <c r="P44" s="6"/>
      <c r="Q44" s="6">
        <v>0</v>
      </c>
      <c r="R44" s="6"/>
      <c r="S44" s="6">
        <f t="shared" si="3"/>
        <v>36075998487</v>
      </c>
      <c r="T44" s="6"/>
      <c r="U44" s="9">
        <f t="shared" si="5"/>
        <v>-7.0903561192840581E-2</v>
      </c>
    </row>
    <row r="45" spans="1:21">
      <c r="A45" s="1" t="s">
        <v>28</v>
      </c>
      <c r="C45" s="6">
        <v>0</v>
      </c>
      <c r="D45" s="6"/>
      <c r="E45" s="6">
        <v>68497997400</v>
      </c>
      <c r="F45" s="6"/>
      <c r="G45" s="6">
        <v>0</v>
      </c>
      <c r="H45" s="6"/>
      <c r="I45" s="6">
        <f t="shared" si="2"/>
        <v>68497997400</v>
      </c>
      <c r="J45" s="6"/>
      <c r="K45" s="9">
        <f t="shared" si="4"/>
        <v>2.3161037839763868E-2</v>
      </c>
      <c r="L45" s="6"/>
      <c r="M45" s="6">
        <v>34500000000</v>
      </c>
      <c r="N45" s="6"/>
      <c r="O45" s="6">
        <v>-19022140800</v>
      </c>
      <c r="P45" s="6"/>
      <c r="Q45" s="6">
        <v>0</v>
      </c>
      <c r="R45" s="6"/>
      <c r="S45" s="6">
        <f t="shared" si="3"/>
        <v>15477859200</v>
      </c>
      <c r="T45" s="6"/>
      <c r="U45" s="9">
        <f t="shared" si="5"/>
        <v>-3.0420095990325309E-2</v>
      </c>
    </row>
    <row r="46" spans="1:21">
      <c r="A46" s="1" t="s">
        <v>70</v>
      </c>
      <c r="C46" s="6">
        <v>0</v>
      </c>
      <c r="D46" s="6"/>
      <c r="E46" s="6">
        <v>34182078429</v>
      </c>
      <c r="F46" s="6"/>
      <c r="G46" s="6">
        <v>0</v>
      </c>
      <c r="H46" s="6"/>
      <c r="I46" s="6">
        <f t="shared" si="2"/>
        <v>34182078429</v>
      </c>
      <c r="J46" s="6"/>
      <c r="K46" s="9">
        <f t="shared" si="4"/>
        <v>1.1557891354293014E-2</v>
      </c>
      <c r="L46" s="6"/>
      <c r="M46" s="6">
        <v>17823391240</v>
      </c>
      <c r="N46" s="6"/>
      <c r="O46" s="6">
        <v>24279273870</v>
      </c>
      <c r="P46" s="6"/>
      <c r="Q46" s="6">
        <v>0</v>
      </c>
      <c r="R46" s="6"/>
      <c r="S46" s="6">
        <f t="shared" si="3"/>
        <v>42102665110</v>
      </c>
      <c r="T46" s="6"/>
      <c r="U46" s="9">
        <f t="shared" si="5"/>
        <v>-8.2748337321399093E-2</v>
      </c>
    </row>
    <row r="47" spans="1:21">
      <c r="A47" s="1" t="s">
        <v>42</v>
      </c>
      <c r="C47" s="6">
        <v>0</v>
      </c>
      <c r="D47" s="6"/>
      <c r="E47" s="6">
        <v>5153065735</v>
      </c>
      <c r="F47" s="6"/>
      <c r="G47" s="6">
        <v>0</v>
      </c>
      <c r="H47" s="6"/>
      <c r="I47" s="6">
        <f t="shared" si="2"/>
        <v>5153065735</v>
      </c>
      <c r="J47" s="6"/>
      <c r="K47" s="9">
        <f t="shared" si="4"/>
        <v>1.7423918217954444E-3</v>
      </c>
      <c r="L47" s="6"/>
      <c r="M47" s="6">
        <v>7275107383</v>
      </c>
      <c r="N47" s="6"/>
      <c r="O47" s="6">
        <v>-9145526573</v>
      </c>
      <c r="P47" s="6"/>
      <c r="Q47" s="6">
        <v>0</v>
      </c>
      <c r="R47" s="6"/>
      <c r="S47" s="6">
        <f t="shared" si="3"/>
        <v>-1870419190</v>
      </c>
      <c r="T47" s="6"/>
      <c r="U47" s="9">
        <f t="shared" si="5"/>
        <v>3.6761111835121561E-3</v>
      </c>
    </row>
    <row r="48" spans="1:21">
      <c r="A48" s="1" t="s">
        <v>56</v>
      </c>
      <c r="C48" s="6">
        <v>12600791905</v>
      </c>
      <c r="D48" s="6"/>
      <c r="E48" s="6">
        <v>-5908047744</v>
      </c>
      <c r="F48" s="6"/>
      <c r="G48" s="6">
        <v>0</v>
      </c>
      <c r="H48" s="6"/>
      <c r="I48" s="6">
        <f t="shared" si="2"/>
        <v>6692744161</v>
      </c>
      <c r="J48" s="6"/>
      <c r="K48" s="9">
        <f t="shared" si="4"/>
        <v>2.2629990167388411E-3</v>
      </c>
      <c r="L48" s="6"/>
      <c r="M48" s="6">
        <v>12600791905</v>
      </c>
      <c r="N48" s="6"/>
      <c r="O48" s="6">
        <v>-21205671367</v>
      </c>
      <c r="P48" s="6"/>
      <c r="Q48" s="6">
        <v>0</v>
      </c>
      <c r="R48" s="6"/>
      <c r="S48" s="6">
        <f t="shared" si="3"/>
        <v>-8604879462</v>
      </c>
      <c r="T48" s="6"/>
      <c r="U48" s="9">
        <f t="shared" si="5"/>
        <v>1.6911980903613517E-2</v>
      </c>
    </row>
    <row r="49" spans="1:21">
      <c r="A49" s="1" t="s">
        <v>18</v>
      </c>
      <c r="C49" s="6">
        <v>0</v>
      </c>
      <c r="D49" s="6"/>
      <c r="E49" s="6">
        <v>129416171818</v>
      </c>
      <c r="F49" s="6"/>
      <c r="G49" s="6">
        <v>0</v>
      </c>
      <c r="H49" s="6"/>
      <c r="I49" s="6">
        <f t="shared" si="2"/>
        <v>129416171818</v>
      </c>
      <c r="J49" s="6"/>
      <c r="K49" s="9">
        <f t="shared" si="4"/>
        <v>4.3759131161899931E-2</v>
      </c>
      <c r="L49" s="6"/>
      <c r="M49" s="6">
        <v>92133664350</v>
      </c>
      <c r="N49" s="6"/>
      <c r="O49" s="6">
        <v>86138889806</v>
      </c>
      <c r="P49" s="6"/>
      <c r="Q49" s="6">
        <v>0</v>
      </c>
      <c r="R49" s="6"/>
      <c r="S49" s="6">
        <f t="shared" si="3"/>
        <v>178272554156</v>
      </c>
      <c r="T49" s="6"/>
      <c r="U49" s="9">
        <f t="shared" si="5"/>
        <v>-0.35037585881812305</v>
      </c>
    </row>
    <row r="50" spans="1:21">
      <c r="A50" s="1" t="s">
        <v>86</v>
      </c>
      <c r="C50" s="6">
        <v>0</v>
      </c>
      <c r="D50" s="6"/>
      <c r="E50" s="6">
        <v>6842195859</v>
      </c>
      <c r="F50" s="6"/>
      <c r="G50" s="6">
        <v>0</v>
      </c>
      <c r="H50" s="6"/>
      <c r="I50" s="6">
        <f t="shared" si="2"/>
        <v>6842195859</v>
      </c>
      <c r="J50" s="6"/>
      <c r="K50" s="9">
        <f t="shared" si="4"/>
        <v>2.3135327047878727E-3</v>
      </c>
      <c r="L50" s="6"/>
      <c r="M50" s="6">
        <v>5040000000</v>
      </c>
      <c r="N50" s="6"/>
      <c r="O50" s="6">
        <v>-10463184749</v>
      </c>
      <c r="P50" s="6"/>
      <c r="Q50" s="6">
        <v>0</v>
      </c>
      <c r="R50" s="6"/>
      <c r="S50" s="6">
        <f t="shared" si="3"/>
        <v>-5423184749</v>
      </c>
      <c r="T50" s="6"/>
      <c r="U50" s="9">
        <f t="shared" si="5"/>
        <v>1.065869630328775E-2</v>
      </c>
    </row>
    <row r="51" spans="1:21">
      <c r="A51" s="1" t="s">
        <v>38</v>
      </c>
      <c r="C51" s="6">
        <v>0</v>
      </c>
      <c r="D51" s="6"/>
      <c r="E51" s="6">
        <v>7484257123</v>
      </c>
      <c r="F51" s="6"/>
      <c r="G51" s="6">
        <v>0</v>
      </c>
      <c r="H51" s="6"/>
      <c r="I51" s="6">
        <f t="shared" si="2"/>
        <v>7484257123</v>
      </c>
      <c r="J51" s="6"/>
      <c r="K51" s="9">
        <f t="shared" si="4"/>
        <v>2.5306310988345081E-3</v>
      </c>
      <c r="L51" s="6"/>
      <c r="M51" s="6">
        <v>4456450000</v>
      </c>
      <c r="N51" s="6"/>
      <c r="O51" s="6">
        <v>-29120987994</v>
      </c>
      <c r="P51" s="6"/>
      <c r="Q51" s="6">
        <v>0</v>
      </c>
      <c r="R51" s="6"/>
      <c r="S51" s="6">
        <f t="shared" si="3"/>
        <v>-24664537994</v>
      </c>
      <c r="T51" s="6"/>
      <c r="U51" s="9">
        <f t="shared" si="5"/>
        <v>4.8475541975114084E-2</v>
      </c>
    </row>
    <row r="52" spans="1:21">
      <c r="A52" s="1" t="s">
        <v>21</v>
      </c>
      <c r="C52" s="6">
        <v>0</v>
      </c>
      <c r="D52" s="6"/>
      <c r="E52" s="6">
        <v>2126775442</v>
      </c>
      <c r="F52" s="6"/>
      <c r="G52" s="6">
        <v>0</v>
      </c>
      <c r="H52" s="6"/>
      <c r="I52" s="6">
        <f t="shared" si="2"/>
        <v>2126775442</v>
      </c>
      <c r="J52" s="6"/>
      <c r="K52" s="9">
        <f t="shared" si="4"/>
        <v>7.1912068029075739E-4</v>
      </c>
      <c r="L52" s="6"/>
      <c r="M52" s="6">
        <v>47069121000</v>
      </c>
      <c r="N52" s="6"/>
      <c r="O52" s="6">
        <v>-109681091063</v>
      </c>
      <c r="P52" s="6"/>
      <c r="Q52" s="6">
        <v>0</v>
      </c>
      <c r="R52" s="6"/>
      <c r="S52" s="6">
        <f t="shared" si="3"/>
        <v>-62611970063</v>
      </c>
      <c r="T52" s="6"/>
      <c r="U52" s="9">
        <f t="shared" si="5"/>
        <v>0.12305720803170471</v>
      </c>
    </row>
    <row r="53" spans="1:21">
      <c r="A53" s="1" t="s">
        <v>67</v>
      </c>
      <c r="C53" s="6">
        <v>0</v>
      </c>
      <c r="D53" s="6"/>
      <c r="E53" s="6">
        <v>29672392500</v>
      </c>
      <c r="F53" s="6"/>
      <c r="G53" s="6">
        <v>0</v>
      </c>
      <c r="H53" s="6"/>
      <c r="I53" s="6">
        <f t="shared" si="2"/>
        <v>29672392500</v>
      </c>
      <c r="J53" s="6"/>
      <c r="K53" s="9">
        <f t="shared" si="4"/>
        <v>1.0033043761492883E-2</v>
      </c>
      <c r="L53" s="6"/>
      <c r="M53" s="6">
        <v>85500000000</v>
      </c>
      <c r="N53" s="6"/>
      <c r="O53" s="6">
        <v>-120627967500</v>
      </c>
      <c r="P53" s="6"/>
      <c r="Q53" s="6">
        <v>0</v>
      </c>
      <c r="R53" s="6"/>
      <c r="S53" s="6">
        <f t="shared" si="3"/>
        <v>-35127967500</v>
      </c>
      <c r="T53" s="6"/>
      <c r="U53" s="9">
        <f t="shared" si="5"/>
        <v>6.9040306510542993E-2</v>
      </c>
    </row>
    <row r="54" spans="1:21">
      <c r="A54" s="1" t="s">
        <v>20</v>
      </c>
      <c r="C54" s="6">
        <v>0</v>
      </c>
      <c r="D54" s="6"/>
      <c r="E54" s="6">
        <v>-35129450377</v>
      </c>
      <c r="F54" s="6"/>
      <c r="G54" s="6">
        <v>0</v>
      </c>
      <c r="H54" s="6"/>
      <c r="I54" s="6">
        <f t="shared" si="2"/>
        <v>-35129450377</v>
      </c>
      <c r="J54" s="6"/>
      <c r="K54" s="9">
        <f t="shared" si="4"/>
        <v>-1.1878223602954619E-2</v>
      </c>
      <c r="L54" s="6"/>
      <c r="M54" s="6">
        <v>105302771450</v>
      </c>
      <c r="N54" s="6"/>
      <c r="O54" s="6">
        <v>-70778825312</v>
      </c>
      <c r="P54" s="6"/>
      <c r="Q54" s="6">
        <v>0</v>
      </c>
      <c r="R54" s="6"/>
      <c r="S54" s="6">
        <f t="shared" si="3"/>
        <v>34523946138</v>
      </c>
      <c r="T54" s="6"/>
      <c r="U54" s="9">
        <f t="shared" si="5"/>
        <v>-6.7853166378641097E-2</v>
      </c>
    </row>
    <row r="55" spans="1:21">
      <c r="A55" s="1" t="s">
        <v>66</v>
      </c>
      <c r="C55" s="6">
        <v>0</v>
      </c>
      <c r="D55" s="6"/>
      <c r="E55" s="6">
        <v>3391237003</v>
      </c>
      <c r="F55" s="6"/>
      <c r="G55" s="6">
        <v>0</v>
      </c>
      <c r="H55" s="6"/>
      <c r="I55" s="6">
        <f t="shared" si="2"/>
        <v>3391237003</v>
      </c>
      <c r="J55" s="6"/>
      <c r="K55" s="9">
        <f t="shared" si="4"/>
        <v>1.1466695601540379E-3</v>
      </c>
      <c r="L55" s="6"/>
      <c r="M55" s="6">
        <v>2819323270</v>
      </c>
      <c r="N55" s="6"/>
      <c r="O55" s="6">
        <v>-8244214092</v>
      </c>
      <c r="P55" s="6"/>
      <c r="Q55" s="6">
        <v>0</v>
      </c>
      <c r="R55" s="6"/>
      <c r="S55" s="6">
        <f t="shared" si="3"/>
        <v>-5424890822</v>
      </c>
      <c r="T55" s="6"/>
      <c r="U55" s="9">
        <f t="shared" si="5"/>
        <v>1.0662049409408942E-2</v>
      </c>
    </row>
    <row r="56" spans="1:21">
      <c r="A56" s="1" t="s">
        <v>82</v>
      </c>
      <c r="C56" s="6">
        <v>0</v>
      </c>
      <c r="D56" s="6"/>
      <c r="E56" s="6">
        <v>15507180000</v>
      </c>
      <c r="F56" s="6"/>
      <c r="G56" s="6">
        <v>0</v>
      </c>
      <c r="H56" s="6"/>
      <c r="I56" s="6">
        <f t="shared" si="2"/>
        <v>15507180000</v>
      </c>
      <c r="J56" s="6"/>
      <c r="K56" s="9">
        <f t="shared" si="4"/>
        <v>5.2433997547500491E-3</v>
      </c>
      <c r="L56" s="6"/>
      <c r="M56" s="6">
        <v>30600000000</v>
      </c>
      <c r="N56" s="6"/>
      <c r="O56" s="6">
        <v>-17296470000</v>
      </c>
      <c r="P56" s="6"/>
      <c r="Q56" s="6">
        <v>0</v>
      </c>
      <c r="R56" s="6"/>
      <c r="S56" s="6">
        <f t="shared" si="3"/>
        <v>13303530000</v>
      </c>
      <c r="T56" s="6"/>
      <c r="U56" s="9">
        <f t="shared" si="5"/>
        <v>-2.6146681810503385E-2</v>
      </c>
    </row>
    <row r="57" spans="1:21">
      <c r="A57" s="1" t="s">
        <v>46</v>
      </c>
      <c r="C57" s="6">
        <v>0</v>
      </c>
      <c r="D57" s="6"/>
      <c r="E57" s="6">
        <v>87615002278</v>
      </c>
      <c r="F57" s="6"/>
      <c r="G57" s="6">
        <v>0</v>
      </c>
      <c r="H57" s="6"/>
      <c r="I57" s="6">
        <f t="shared" si="2"/>
        <v>87615002278</v>
      </c>
      <c r="J57" s="6"/>
      <c r="K57" s="9">
        <f t="shared" si="4"/>
        <v>2.962501766645452E-2</v>
      </c>
      <c r="L57" s="6"/>
      <c r="M57" s="6">
        <v>83641959352</v>
      </c>
      <c r="N57" s="6"/>
      <c r="O57" s="6">
        <v>-127139553598</v>
      </c>
      <c r="P57" s="6"/>
      <c r="Q57" s="6">
        <v>0</v>
      </c>
      <c r="R57" s="6"/>
      <c r="S57" s="6">
        <f t="shared" si="3"/>
        <v>-43497594246</v>
      </c>
      <c r="T57" s="6"/>
      <c r="U57" s="9">
        <f t="shared" si="5"/>
        <v>8.5489923070985283E-2</v>
      </c>
    </row>
    <row r="58" spans="1:21">
      <c r="A58" s="1" t="s">
        <v>64</v>
      </c>
      <c r="C58" s="6">
        <v>0</v>
      </c>
      <c r="D58" s="6"/>
      <c r="E58" s="6">
        <v>28247152279</v>
      </c>
      <c r="F58" s="6"/>
      <c r="G58" s="6">
        <v>0</v>
      </c>
      <c r="H58" s="6"/>
      <c r="I58" s="6">
        <f t="shared" si="2"/>
        <v>28247152279</v>
      </c>
      <c r="J58" s="6"/>
      <c r="K58" s="9">
        <f t="shared" si="4"/>
        <v>9.5511312393417678E-3</v>
      </c>
      <c r="L58" s="6"/>
      <c r="M58" s="6">
        <v>4023959948</v>
      </c>
      <c r="N58" s="6"/>
      <c r="O58" s="6">
        <v>-18700158212</v>
      </c>
      <c r="P58" s="6"/>
      <c r="Q58" s="6">
        <v>0</v>
      </c>
      <c r="R58" s="6"/>
      <c r="S58" s="6">
        <f t="shared" si="3"/>
        <v>-14676198264</v>
      </c>
      <c r="T58" s="6"/>
      <c r="U58" s="9">
        <f t="shared" si="5"/>
        <v>2.8844516169518178E-2</v>
      </c>
    </row>
    <row r="59" spans="1:21">
      <c r="A59" s="1" t="s">
        <v>54</v>
      </c>
      <c r="C59" s="6">
        <v>0</v>
      </c>
      <c r="D59" s="6"/>
      <c r="E59" s="6">
        <v>11338137595</v>
      </c>
      <c r="F59" s="6"/>
      <c r="G59" s="6">
        <v>0</v>
      </c>
      <c r="H59" s="6"/>
      <c r="I59" s="6">
        <f t="shared" si="2"/>
        <v>11338137595</v>
      </c>
      <c r="J59" s="6"/>
      <c r="K59" s="9">
        <f t="shared" si="4"/>
        <v>3.8337330117368413E-3</v>
      </c>
      <c r="L59" s="6"/>
      <c r="M59" s="6">
        <v>14169600000</v>
      </c>
      <c r="N59" s="6"/>
      <c r="O59" s="6">
        <v>-12268769866</v>
      </c>
      <c r="P59" s="6"/>
      <c r="Q59" s="6">
        <v>0</v>
      </c>
      <c r="R59" s="6"/>
      <c r="S59" s="6">
        <f t="shared" si="3"/>
        <v>1900830134</v>
      </c>
      <c r="T59" s="6"/>
      <c r="U59" s="9">
        <f t="shared" si="5"/>
        <v>-3.7358806790013261E-3</v>
      </c>
    </row>
    <row r="60" spans="1:21">
      <c r="A60" s="1" t="s">
        <v>78</v>
      </c>
      <c r="C60" s="6">
        <v>0</v>
      </c>
      <c r="D60" s="6"/>
      <c r="E60" s="6">
        <v>391229241715</v>
      </c>
      <c r="F60" s="6"/>
      <c r="G60" s="6">
        <v>0</v>
      </c>
      <c r="H60" s="6"/>
      <c r="I60" s="6">
        <f t="shared" si="2"/>
        <v>391229241715</v>
      </c>
      <c r="J60" s="6"/>
      <c r="K60" s="9">
        <f t="shared" si="4"/>
        <v>0.13228525818746403</v>
      </c>
      <c r="L60" s="6"/>
      <c r="M60" s="6">
        <v>552682890500</v>
      </c>
      <c r="N60" s="6"/>
      <c r="O60" s="6">
        <v>63812229786</v>
      </c>
      <c r="P60" s="6"/>
      <c r="Q60" s="6">
        <v>0</v>
      </c>
      <c r="R60" s="6"/>
      <c r="S60" s="6">
        <f t="shared" si="3"/>
        <v>616495120286</v>
      </c>
      <c r="T60" s="6"/>
      <c r="U60" s="9">
        <f t="shared" si="5"/>
        <v>-1.2116559851292139</v>
      </c>
    </row>
    <row r="61" spans="1:21">
      <c r="A61" s="1" t="s">
        <v>16</v>
      </c>
      <c r="C61" s="6">
        <v>0</v>
      </c>
      <c r="D61" s="6"/>
      <c r="E61" s="6">
        <v>1415340665</v>
      </c>
      <c r="F61" s="6"/>
      <c r="G61" s="6">
        <v>0</v>
      </c>
      <c r="H61" s="6"/>
      <c r="I61" s="6">
        <f t="shared" si="2"/>
        <v>1415340665</v>
      </c>
      <c r="J61" s="6"/>
      <c r="K61" s="9">
        <f t="shared" si="4"/>
        <v>4.7856521274330802E-4</v>
      </c>
      <c r="L61" s="6"/>
      <c r="M61" s="6">
        <v>2676339000</v>
      </c>
      <c r="N61" s="6"/>
      <c r="O61" s="6">
        <v>-5472473207</v>
      </c>
      <c r="P61" s="6"/>
      <c r="Q61" s="6">
        <v>0</v>
      </c>
      <c r="R61" s="6"/>
      <c r="S61" s="6">
        <f t="shared" si="3"/>
        <v>-2796134207</v>
      </c>
      <c r="T61" s="6"/>
      <c r="U61" s="9">
        <f t="shared" si="5"/>
        <v>5.4955061859441219E-3</v>
      </c>
    </row>
    <row r="62" spans="1:21">
      <c r="A62" s="1" t="s">
        <v>25</v>
      </c>
      <c r="C62" s="6">
        <v>201692484000</v>
      </c>
      <c r="D62" s="6"/>
      <c r="E62" s="6">
        <v>-155381620632</v>
      </c>
      <c r="F62" s="6"/>
      <c r="G62" s="6">
        <v>0</v>
      </c>
      <c r="H62" s="6"/>
      <c r="I62" s="6">
        <f t="shared" si="2"/>
        <v>46310863368</v>
      </c>
      <c r="J62" s="6"/>
      <c r="K62" s="9">
        <f t="shared" si="4"/>
        <v>1.5658963759112503E-2</v>
      </c>
      <c r="L62" s="6"/>
      <c r="M62" s="6">
        <v>201692484000</v>
      </c>
      <c r="N62" s="6"/>
      <c r="O62" s="6">
        <v>-517270427397</v>
      </c>
      <c r="P62" s="6"/>
      <c r="Q62" s="6">
        <v>0</v>
      </c>
      <c r="R62" s="6"/>
      <c r="S62" s="6">
        <f t="shared" si="3"/>
        <v>-315577943397</v>
      </c>
      <c r="T62" s="6"/>
      <c r="U62" s="9">
        <f t="shared" si="5"/>
        <v>0.62023508590685383</v>
      </c>
    </row>
    <row r="63" spans="1:21">
      <c r="A63" s="1" t="s">
        <v>69</v>
      </c>
      <c r="C63" s="6">
        <v>0</v>
      </c>
      <c r="D63" s="6"/>
      <c r="E63" s="6">
        <v>124324814401</v>
      </c>
      <c r="F63" s="6"/>
      <c r="G63" s="6">
        <v>0</v>
      </c>
      <c r="H63" s="6"/>
      <c r="I63" s="6">
        <f t="shared" si="2"/>
        <v>124324814401</v>
      </c>
      <c r="J63" s="6"/>
      <c r="K63" s="9">
        <f t="shared" si="4"/>
        <v>4.2037604602484062E-2</v>
      </c>
      <c r="L63" s="6"/>
      <c r="M63" s="6">
        <v>34821750000</v>
      </c>
      <c r="N63" s="6"/>
      <c r="O63" s="6">
        <v>92127358968</v>
      </c>
      <c r="P63" s="6"/>
      <c r="Q63" s="6">
        <v>0</v>
      </c>
      <c r="R63" s="6"/>
      <c r="S63" s="6">
        <f t="shared" si="3"/>
        <v>126949108968</v>
      </c>
      <c r="T63" s="6"/>
      <c r="U63" s="9">
        <f t="shared" si="5"/>
        <v>-0.24950505304330639</v>
      </c>
    </row>
    <row r="64" spans="1:21">
      <c r="A64" s="1" t="s">
        <v>40</v>
      </c>
      <c r="C64" s="6">
        <v>0</v>
      </c>
      <c r="D64" s="6"/>
      <c r="E64" s="6">
        <v>24515117665</v>
      </c>
      <c r="F64" s="6"/>
      <c r="G64" s="6">
        <v>0</v>
      </c>
      <c r="H64" s="6"/>
      <c r="I64" s="6">
        <f t="shared" si="2"/>
        <v>24515117665</v>
      </c>
      <c r="J64" s="6"/>
      <c r="K64" s="9">
        <f t="shared" si="4"/>
        <v>8.2892287283909509E-3</v>
      </c>
      <c r="L64" s="6"/>
      <c r="M64" s="6">
        <v>10304181343</v>
      </c>
      <c r="N64" s="6"/>
      <c r="O64" s="6">
        <v>-2047928207</v>
      </c>
      <c r="P64" s="6"/>
      <c r="Q64" s="6">
        <v>0</v>
      </c>
      <c r="R64" s="6"/>
      <c r="S64" s="6">
        <f t="shared" si="3"/>
        <v>8256253136</v>
      </c>
      <c r="T64" s="6"/>
      <c r="U64" s="9">
        <f t="shared" si="5"/>
        <v>-1.6226792715464445E-2</v>
      </c>
    </row>
    <row r="65" spans="1:21">
      <c r="A65" s="1" t="s">
        <v>85</v>
      </c>
      <c r="C65" s="6">
        <v>0</v>
      </c>
      <c r="D65" s="6"/>
      <c r="E65" s="6">
        <v>-573095272</v>
      </c>
      <c r="F65" s="6"/>
      <c r="G65" s="6">
        <v>0</v>
      </c>
      <c r="H65" s="6"/>
      <c r="I65" s="6">
        <f t="shared" si="2"/>
        <v>-573095272</v>
      </c>
      <c r="J65" s="6"/>
      <c r="K65" s="9">
        <f t="shared" si="4"/>
        <v>-1.9377911449104302E-4</v>
      </c>
      <c r="L65" s="6"/>
      <c r="M65" s="6">
        <v>3603285000</v>
      </c>
      <c r="N65" s="6"/>
      <c r="O65" s="6">
        <v>-149506980</v>
      </c>
      <c r="P65" s="6"/>
      <c r="Q65" s="6">
        <v>0</v>
      </c>
      <c r="R65" s="6"/>
      <c r="S65" s="6">
        <f t="shared" si="3"/>
        <v>3453778020</v>
      </c>
      <c r="T65" s="6"/>
      <c r="U65" s="9">
        <f t="shared" si="5"/>
        <v>-6.7880355765011537E-3</v>
      </c>
    </row>
    <row r="66" spans="1:21">
      <c r="A66" s="1" t="s">
        <v>63</v>
      </c>
      <c r="C66" s="6">
        <v>0</v>
      </c>
      <c r="D66" s="6"/>
      <c r="E66" s="6">
        <v>-378927882</v>
      </c>
      <c r="F66" s="6"/>
      <c r="G66" s="6">
        <v>0</v>
      </c>
      <c r="H66" s="6"/>
      <c r="I66" s="6">
        <f t="shared" si="2"/>
        <v>-378927882</v>
      </c>
      <c r="J66" s="6"/>
      <c r="K66" s="9">
        <f t="shared" si="4"/>
        <v>-1.2812583355237739E-4</v>
      </c>
      <c r="L66" s="6"/>
      <c r="M66" s="6">
        <v>3895823120</v>
      </c>
      <c r="N66" s="6"/>
      <c r="O66" s="6">
        <v>-13262475932</v>
      </c>
      <c r="P66" s="6"/>
      <c r="Q66" s="6">
        <v>0</v>
      </c>
      <c r="R66" s="6"/>
      <c r="S66" s="6">
        <f t="shared" si="3"/>
        <v>-9366652812</v>
      </c>
      <c r="T66" s="6"/>
      <c r="U66" s="9">
        <f t="shared" si="5"/>
        <v>1.8409165890919236E-2</v>
      </c>
    </row>
    <row r="67" spans="1:21">
      <c r="A67" s="1" t="s">
        <v>26</v>
      </c>
      <c r="C67" s="6">
        <v>0</v>
      </c>
      <c r="D67" s="6"/>
      <c r="E67" s="6">
        <v>28882122750</v>
      </c>
      <c r="F67" s="6"/>
      <c r="G67" s="6">
        <v>0</v>
      </c>
      <c r="H67" s="6"/>
      <c r="I67" s="6">
        <f t="shared" si="2"/>
        <v>28882122750</v>
      </c>
      <c r="J67" s="6"/>
      <c r="K67" s="9">
        <f t="shared" si="4"/>
        <v>9.7658320432219663E-3</v>
      </c>
      <c r="L67" s="6"/>
      <c r="M67" s="6">
        <v>55965000000</v>
      </c>
      <c r="N67" s="6"/>
      <c r="O67" s="6">
        <v>-40551275700</v>
      </c>
      <c r="P67" s="6"/>
      <c r="Q67" s="6">
        <v>0</v>
      </c>
      <c r="R67" s="6"/>
      <c r="S67" s="6">
        <f t="shared" si="3"/>
        <v>15413724300</v>
      </c>
      <c r="T67" s="6"/>
      <c r="U67" s="9">
        <f t="shared" si="5"/>
        <v>-3.0294045624501467E-2</v>
      </c>
    </row>
    <row r="68" spans="1:21">
      <c r="A68" s="1" t="s">
        <v>48</v>
      </c>
      <c r="C68" s="6">
        <v>0</v>
      </c>
      <c r="D68" s="6"/>
      <c r="E68" s="6">
        <v>29429536542</v>
      </c>
      <c r="F68" s="6"/>
      <c r="G68" s="6">
        <v>0</v>
      </c>
      <c r="H68" s="6"/>
      <c r="I68" s="6">
        <f t="shared" ref="I68:I88" si="6">C68+E68+G68</f>
        <v>29429536542</v>
      </c>
      <c r="J68" s="6"/>
      <c r="K68" s="9">
        <f t="shared" ref="K68:K88" si="7">I68/$I$89</f>
        <v>9.9509275501239048E-3</v>
      </c>
      <c r="L68" s="6"/>
      <c r="M68" s="6">
        <v>34284075887</v>
      </c>
      <c r="N68" s="6"/>
      <c r="O68" s="6">
        <v>-53993552909</v>
      </c>
      <c r="P68" s="6"/>
      <c r="Q68" s="6">
        <v>0</v>
      </c>
      <c r="R68" s="6"/>
      <c r="S68" s="6">
        <f t="shared" ref="S68:S88" si="8">M68+O68+Q68</f>
        <v>-19709477022</v>
      </c>
      <c r="T68" s="6"/>
      <c r="U68" s="9">
        <f t="shared" ref="U68:U88" si="9">S68/$S$89</f>
        <v>3.8736893467046854E-2</v>
      </c>
    </row>
    <row r="69" spans="1:21">
      <c r="A69" s="1" t="s">
        <v>44</v>
      </c>
      <c r="C69" s="6">
        <v>0</v>
      </c>
      <c r="D69" s="6"/>
      <c r="E69" s="6">
        <v>5180418199</v>
      </c>
      <c r="F69" s="6"/>
      <c r="G69" s="6">
        <v>0</v>
      </c>
      <c r="H69" s="6"/>
      <c r="I69" s="6">
        <f t="shared" si="6"/>
        <v>5180418199</v>
      </c>
      <c r="J69" s="6"/>
      <c r="K69" s="9">
        <f t="shared" si="7"/>
        <v>1.7516404345689733E-3</v>
      </c>
      <c r="L69" s="6"/>
      <c r="M69" s="6">
        <v>9415760800</v>
      </c>
      <c r="N69" s="6"/>
      <c r="O69" s="6">
        <v>-76520114204</v>
      </c>
      <c r="P69" s="6"/>
      <c r="Q69" s="6">
        <v>0</v>
      </c>
      <c r="R69" s="6"/>
      <c r="S69" s="6">
        <f t="shared" si="8"/>
        <v>-67104353404</v>
      </c>
      <c r="T69" s="6"/>
      <c r="U69" s="9">
        <f t="shared" si="9"/>
        <v>0.13188651256876616</v>
      </c>
    </row>
    <row r="70" spans="1:21">
      <c r="A70" s="1" t="s">
        <v>45</v>
      </c>
      <c r="C70" s="6">
        <v>0</v>
      </c>
      <c r="D70" s="6"/>
      <c r="E70" s="6">
        <v>-22255183651</v>
      </c>
      <c r="F70" s="6"/>
      <c r="G70" s="6">
        <v>0</v>
      </c>
      <c r="H70" s="6"/>
      <c r="I70" s="6">
        <f t="shared" si="6"/>
        <v>-22255183651</v>
      </c>
      <c r="J70" s="6"/>
      <c r="K70" s="9">
        <f t="shared" si="7"/>
        <v>-7.5250835095465908E-3</v>
      </c>
      <c r="L70" s="6"/>
      <c r="M70" s="6">
        <v>18154499550</v>
      </c>
      <c r="N70" s="6"/>
      <c r="O70" s="6">
        <v>-26612048360</v>
      </c>
      <c r="P70" s="6"/>
      <c r="Q70" s="6">
        <v>0</v>
      </c>
      <c r="R70" s="6"/>
      <c r="S70" s="6">
        <f t="shared" si="8"/>
        <v>-8457548810</v>
      </c>
      <c r="T70" s="6"/>
      <c r="U70" s="9">
        <f t="shared" si="9"/>
        <v>1.6622418082409073E-2</v>
      </c>
    </row>
    <row r="71" spans="1:21">
      <c r="A71" s="1" t="s">
        <v>43</v>
      </c>
      <c r="C71" s="6">
        <v>0</v>
      </c>
      <c r="D71" s="6"/>
      <c r="E71" s="6">
        <v>26794366007</v>
      </c>
      <c r="F71" s="6"/>
      <c r="G71" s="6">
        <v>0</v>
      </c>
      <c r="H71" s="6"/>
      <c r="I71" s="6">
        <f t="shared" si="6"/>
        <v>26794366007</v>
      </c>
      <c r="J71" s="6"/>
      <c r="K71" s="9">
        <f t="shared" si="7"/>
        <v>9.0599046473818483E-3</v>
      </c>
      <c r="L71" s="6"/>
      <c r="M71" s="6">
        <v>12800192000</v>
      </c>
      <c r="N71" s="6"/>
      <c r="O71" s="6">
        <v>-23609519706</v>
      </c>
      <c r="P71" s="6"/>
      <c r="Q71" s="6">
        <v>0</v>
      </c>
      <c r="R71" s="6"/>
      <c r="S71" s="6">
        <f t="shared" si="8"/>
        <v>-10809327706</v>
      </c>
      <c r="T71" s="6"/>
      <c r="U71" s="9">
        <f t="shared" si="9"/>
        <v>2.12445908803333E-2</v>
      </c>
    </row>
    <row r="72" spans="1:21">
      <c r="A72" s="1" t="s">
        <v>31</v>
      </c>
      <c r="C72" s="6">
        <v>0</v>
      </c>
      <c r="D72" s="6"/>
      <c r="E72" s="6">
        <v>-14487832362</v>
      </c>
      <c r="F72" s="6"/>
      <c r="G72" s="6">
        <v>0</v>
      </c>
      <c r="H72" s="6"/>
      <c r="I72" s="6">
        <f t="shared" si="6"/>
        <v>-14487832362</v>
      </c>
      <c r="J72" s="6"/>
      <c r="K72" s="9">
        <f t="shared" si="7"/>
        <v>-4.8987305656973497E-3</v>
      </c>
      <c r="L72" s="6"/>
      <c r="M72" s="6">
        <v>0</v>
      </c>
      <c r="N72" s="6"/>
      <c r="O72" s="6">
        <v>-3675464969</v>
      </c>
      <c r="P72" s="6"/>
      <c r="Q72" s="6">
        <v>0</v>
      </c>
      <c r="R72" s="6"/>
      <c r="S72" s="6">
        <f t="shared" si="8"/>
        <v>-3675464969</v>
      </c>
      <c r="T72" s="6"/>
      <c r="U72" s="9">
        <f t="shared" si="9"/>
        <v>7.2237378387611925E-3</v>
      </c>
    </row>
    <row r="73" spans="1:21">
      <c r="A73" s="1" t="s">
        <v>53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si="6"/>
        <v>0</v>
      </c>
      <c r="J73" s="6"/>
      <c r="K73" s="9">
        <f t="shared" si="7"/>
        <v>0</v>
      </c>
      <c r="L73" s="6"/>
      <c r="M73" s="6">
        <v>0</v>
      </c>
      <c r="N73" s="6"/>
      <c r="O73" s="6">
        <v>-145691618648</v>
      </c>
      <c r="P73" s="6"/>
      <c r="Q73" s="6">
        <v>0</v>
      </c>
      <c r="R73" s="6"/>
      <c r="S73" s="6">
        <f t="shared" si="8"/>
        <v>-145691618648</v>
      </c>
      <c r="T73" s="6"/>
      <c r="U73" s="9">
        <f t="shared" si="9"/>
        <v>0.286341474424191</v>
      </c>
    </row>
    <row r="74" spans="1:21">
      <c r="A74" s="1" t="s">
        <v>29</v>
      </c>
      <c r="C74" s="6">
        <v>0</v>
      </c>
      <c r="D74" s="6"/>
      <c r="E74" s="6">
        <v>56693514592</v>
      </c>
      <c r="F74" s="6"/>
      <c r="G74" s="6">
        <v>0</v>
      </c>
      <c r="H74" s="6"/>
      <c r="I74" s="6">
        <f t="shared" si="6"/>
        <v>56693514592</v>
      </c>
      <c r="J74" s="6"/>
      <c r="K74" s="9">
        <f t="shared" si="7"/>
        <v>1.9169620814849065E-2</v>
      </c>
      <c r="L74" s="6"/>
      <c r="M74" s="6">
        <v>0</v>
      </c>
      <c r="N74" s="6"/>
      <c r="O74" s="6">
        <v>-73733720301</v>
      </c>
      <c r="P74" s="6"/>
      <c r="Q74" s="6">
        <v>0</v>
      </c>
      <c r="R74" s="6"/>
      <c r="S74" s="6">
        <f t="shared" si="8"/>
        <v>-73733720301</v>
      </c>
      <c r="T74" s="6"/>
      <c r="U74" s="9">
        <f t="shared" si="9"/>
        <v>0.14491583237042355</v>
      </c>
    </row>
    <row r="75" spans="1:21">
      <c r="A75" s="1" t="s">
        <v>33</v>
      </c>
      <c r="C75" s="6">
        <v>0</v>
      </c>
      <c r="D75" s="6"/>
      <c r="E75" s="6">
        <v>10473293421</v>
      </c>
      <c r="F75" s="6"/>
      <c r="G75" s="6">
        <v>0</v>
      </c>
      <c r="H75" s="6"/>
      <c r="I75" s="6">
        <f t="shared" si="6"/>
        <v>10473293421</v>
      </c>
      <c r="J75" s="6"/>
      <c r="K75" s="9">
        <f t="shared" si="7"/>
        <v>3.5413056503565896E-3</v>
      </c>
      <c r="L75" s="6"/>
      <c r="M75" s="6">
        <v>0</v>
      </c>
      <c r="N75" s="6"/>
      <c r="O75" s="6">
        <v>19948307690</v>
      </c>
      <c r="P75" s="6"/>
      <c r="Q75" s="6">
        <v>0</v>
      </c>
      <c r="R75" s="6"/>
      <c r="S75" s="6">
        <f t="shared" si="8"/>
        <v>19948307690</v>
      </c>
      <c r="T75" s="6"/>
      <c r="U75" s="9">
        <f t="shared" si="9"/>
        <v>-3.9206289896625016E-2</v>
      </c>
    </row>
    <row r="76" spans="1:21">
      <c r="A76" s="1" t="s">
        <v>57</v>
      </c>
      <c r="C76" s="6">
        <v>0</v>
      </c>
      <c r="D76" s="6"/>
      <c r="E76" s="6">
        <v>26255450795</v>
      </c>
      <c r="F76" s="6"/>
      <c r="G76" s="6">
        <v>0</v>
      </c>
      <c r="H76" s="6"/>
      <c r="I76" s="6">
        <f t="shared" si="6"/>
        <v>26255450795</v>
      </c>
      <c r="J76" s="6"/>
      <c r="K76" s="9">
        <f t="shared" si="7"/>
        <v>8.8776827417592994E-3</v>
      </c>
      <c r="L76" s="6"/>
      <c r="M76" s="6">
        <v>0</v>
      </c>
      <c r="N76" s="6"/>
      <c r="O76" s="6">
        <v>8037456681</v>
      </c>
      <c r="P76" s="6"/>
      <c r="Q76" s="6">
        <v>0</v>
      </c>
      <c r="R76" s="6"/>
      <c r="S76" s="6">
        <f t="shared" si="8"/>
        <v>8037456681</v>
      </c>
      <c r="T76" s="6"/>
      <c r="U76" s="9">
        <f t="shared" si="9"/>
        <v>-1.5796771413588092E-2</v>
      </c>
    </row>
    <row r="77" spans="1:21">
      <c r="A77" s="1" t="s">
        <v>60</v>
      </c>
      <c r="C77" s="6">
        <v>0</v>
      </c>
      <c r="D77" s="6"/>
      <c r="E77" s="6">
        <v>50566668670</v>
      </c>
      <c r="F77" s="6"/>
      <c r="G77" s="6">
        <v>0</v>
      </c>
      <c r="H77" s="6"/>
      <c r="I77" s="6">
        <f t="shared" si="6"/>
        <v>50566668670</v>
      </c>
      <c r="J77" s="6"/>
      <c r="K77" s="9">
        <f t="shared" si="7"/>
        <v>1.7097967399798349E-2</v>
      </c>
      <c r="L77" s="6"/>
      <c r="M77" s="6">
        <v>0</v>
      </c>
      <c r="N77" s="6"/>
      <c r="O77" s="6">
        <v>81099592569</v>
      </c>
      <c r="P77" s="6"/>
      <c r="Q77" s="6">
        <v>0</v>
      </c>
      <c r="R77" s="6"/>
      <c r="S77" s="6">
        <f t="shared" si="8"/>
        <v>81099592569</v>
      </c>
      <c r="T77" s="6"/>
      <c r="U77" s="9">
        <f t="shared" si="9"/>
        <v>-0.15939267561790801</v>
      </c>
    </row>
    <row r="78" spans="1:21">
      <c r="A78" s="1" t="s">
        <v>41</v>
      </c>
      <c r="C78" s="6">
        <v>0</v>
      </c>
      <c r="D78" s="6"/>
      <c r="E78" s="6">
        <v>2599042838</v>
      </c>
      <c r="F78" s="6"/>
      <c r="G78" s="6">
        <v>0</v>
      </c>
      <c r="H78" s="6"/>
      <c r="I78" s="6">
        <f t="shared" si="6"/>
        <v>2599042838</v>
      </c>
      <c r="J78" s="6"/>
      <c r="K78" s="9">
        <f t="shared" si="7"/>
        <v>8.7880714477771402E-4</v>
      </c>
      <c r="L78" s="6"/>
      <c r="M78" s="6">
        <v>0</v>
      </c>
      <c r="N78" s="6"/>
      <c r="O78" s="6">
        <v>1002052377</v>
      </c>
      <c r="P78" s="6"/>
      <c r="Q78" s="6">
        <v>0</v>
      </c>
      <c r="R78" s="6"/>
      <c r="S78" s="6">
        <f t="shared" si="8"/>
        <v>1002052377</v>
      </c>
      <c r="T78" s="6"/>
      <c r="U78" s="9">
        <f t="shared" si="9"/>
        <v>-1.9694280133827325E-3</v>
      </c>
    </row>
    <row r="79" spans="1:21">
      <c r="A79" s="1" t="s">
        <v>83</v>
      </c>
      <c r="C79" s="6">
        <v>0</v>
      </c>
      <c r="D79" s="6"/>
      <c r="E79" s="6">
        <v>50780288199</v>
      </c>
      <c r="F79" s="6"/>
      <c r="G79" s="6">
        <v>0</v>
      </c>
      <c r="H79" s="6"/>
      <c r="I79" s="6">
        <f t="shared" si="6"/>
        <v>50780288199</v>
      </c>
      <c r="J79" s="6"/>
      <c r="K79" s="9">
        <f t="shared" si="7"/>
        <v>1.7170197978534679E-2</v>
      </c>
      <c r="L79" s="6"/>
      <c r="M79" s="6">
        <v>0</v>
      </c>
      <c r="N79" s="6"/>
      <c r="O79" s="6">
        <v>52871685010</v>
      </c>
      <c r="P79" s="6"/>
      <c r="Q79" s="6">
        <v>0</v>
      </c>
      <c r="R79" s="6"/>
      <c r="S79" s="6">
        <f t="shared" si="8"/>
        <v>52871685010</v>
      </c>
      <c r="T79" s="6"/>
      <c r="U79" s="9">
        <f t="shared" si="9"/>
        <v>-0.10391370747024523</v>
      </c>
    </row>
    <row r="80" spans="1:21">
      <c r="A80" s="1" t="s">
        <v>50</v>
      </c>
      <c r="C80" s="6">
        <v>0</v>
      </c>
      <c r="D80" s="6"/>
      <c r="E80" s="6">
        <v>11611131229</v>
      </c>
      <c r="F80" s="6"/>
      <c r="G80" s="6">
        <v>0</v>
      </c>
      <c r="H80" s="6"/>
      <c r="I80" s="6">
        <f t="shared" si="6"/>
        <v>11611131229</v>
      </c>
      <c r="J80" s="6"/>
      <c r="K80" s="9">
        <f t="shared" si="7"/>
        <v>3.9260395918864184E-3</v>
      </c>
      <c r="L80" s="6"/>
      <c r="M80" s="6">
        <v>0</v>
      </c>
      <c r="N80" s="6"/>
      <c r="O80" s="6">
        <v>-32233013472</v>
      </c>
      <c r="P80" s="6"/>
      <c r="Q80" s="6">
        <v>0</v>
      </c>
      <c r="R80" s="6"/>
      <c r="S80" s="6">
        <f t="shared" si="8"/>
        <v>-32233013472</v>
      </c>
      <c r="T80" s="6"/>
      <c r="U80" s="9">
        <f t="shared" si="9"/>
        <v>6.3350580413322852E-2</v>
      </c>
    </row>
    <row r="81" spans="1:21">
      <c r="A81" s="1" t="s">
        <v>36</v>
      </c>
      <c r="C81" s="6">
        <v>0</v>
      </c>
      <c r="D81" s="6"/>
      <c r="E81" s="6">
        <v>40790121406</v>
      </c>
      <c r="F81" s="6"/>
      <c r="G81" s="6">
        <v>0</v>
      </c>
      <c r="H81" s="6"/>
      <c r="I81" s="6">
        <f t="shared" si="6"/>
        <v>40790121406</v>
      </c>
      <c r="J81" s="6"/>
      <c r="K81" s="9">
        <f t="shared" si="7"/>
        <v>1.3792250594656483E-2</v>
      </c>
      <c r="L81" s="6"/>
      <c r="M81" s="6">
        <v>0</v>
      </c>
      <c r="N81" s="6"/>
      <c r="O81" s="6">
        <v>55764801803</v>
      </c>
      <c r="P81" s="6"/>
      <c r="Q81" s="6">
        <v>0</v>
      </c>
      <c r="R81" s="6"/>
      <c r="S81" s="6">
        <f t="shared" si="8"/>
        <v>55764801803</v>
      </c>
      <c r="T81" s="6"/>
      <c r="U81" s="9">
        <f t="shared" si="9"/>
        <v>-0.10959982267629918</v>
      </c>
    </row>
    <row r="82" spans="1:21">
      <c r="A82" s="1" t="s">
        <v>23</v>
      </c>
      <c r="C82" s="6">
        <v>0</v>
      </c>
      <c r="D82" s="6"/>
      <c r="E82" s="6">
        <v>140502897365</v>
      </c>
      <c r="F82" s="6"/>
      <c r="G82" s="6">
        <v>0</v>
      </c>
      <c r="H82" s="6"/>
      <c r="I82" s="6">
        <f t="shared" si="6"/>
        <v>140502897365</v>
      </c>
      <c r="J82" s="6"/>
      <c r="K82" s="9">
        <f t="shared" si="7"/>
        <v>4.7507854915291643E-2</v>
      </c>
      <c r="L82" s="6"/>
      <c r="M82" s="6">
        <v>0</v>
      </c>
      <c r="N82" s="6"/>
      <c r="O82" s="6">
        <v>375940184785</v>
      </c>
      <c r="P82" s="6"/>
      <c r="Q82" s="6">
        <v>0</v>
      </c>
      <c r="R82" s="6"/>
      <c r="S82" s="6">
        <f t="shared" si="8"/>
        <v>375940184785</v>
      </c>
      <c r="T82" s="6"/>
      <c r="U82" s="9">
        <f t="shared" si="9"/>
        <v>-0.73887069006160322</v>
      </c>
    </row>
    <row r="83" spans="1:21">
      <c r="A83" s="1" t="s">
        <v>37</v>
      </c>
      <c r="C83" s="6">
        <v>0</v>
      </c>
      <c r="D83" s="6"/>
      <c r="E83" s="6">
        <v>1793114786</v>
      </c>
      <c r="F83" s="6"/>
      <c r="G83" s="6">
        <v>0</v>
      </c>
      <c r="H83" s="6"/>
      <c r="I83" s="6">
        <f t="shared" si="6"/>
        <v>1793114786</v>
      </c>
      <c r="J83" s="6"/>
      <c r="K83" s="9">
        <f t="shared" si="7"/>
        <v>6.0630092828941728E-4</v>
      </c>
      <c r="L83" s="6"/>
      <c r="M83" s="6">
        <v>0</v>
      </c>
      <c r="N83" s="6"/>
      <c r="O83" s="6">
        <v>2231831871</v>
      </c>
      <c r="P83" s="6"/>
      <c r="Q83" s="6">
        <v>0</v>
      </c>
      <c r="R83" s="6"/>
      <c r="S83" s="6">
        <f t="shared" si="8"/>
        <v>2231831871</v>
      </c>
      <c r="T83" s="6"/>
      <c r="U83" s="9">
        <f t="shared" si="9"/>
        <v>-4.3864296006832348E-3</v>
      </c>
    </row>
    <row r="84" spans="1:21">
      <c r="A84" s="1" t="s">
        <v>77</v>
      </c>
      <c r="C84" s="6">
        <v>0</v>
      </c>
      <c r="D84" s="6"/>
      <c r="E84" s="6">
        <v>347267301815</v>
      </c>
      <c r="F84" s="6"/>
      <c r="G84" s="6">
        <v>0</v>
      </c>
      <c r="H84" s="6"/>
      <c r="I84" s="6">
        <f t="shared" si="6"/>
        <v>347267301815</v>
      </c>
      <c r="J84" s="6"/>
      <c r="K84" s="9">
        <f t="shared" si="7"/>
        <v>0.11742052940441024</v>
      </c>
      <c r="L84" s="6"/>
      <c r="M84" s="6">
        <v>0</v>
      </c>
      <c r="N84" s="6"/>
      <c r="O84" s="6">
        <v>338970813376</v>
      </c>
      <c r="P84" s="6"/>
      <c r="Q84" s="6">
        <v>0</v>
      </c>
      <c r="R84" s="6"/>
      <c r="S84" s="6">
        <f t="shared" si="8"/>
        <v>338970813376</v>
      </c>
      <c r="T84" s="6"/>
      <c r="U84" s="9">
        <f t="shared" si="9"/>
        <v>-0.66621129883495556</v>
      </c>
    </row>
    <row r="85" spans="1:21">
      <c r="A85" s="1" t="s">
        <v>68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6"/>
        <v>0</v>
      </c>
      <c r="J85" s="6"/>
      <c r="K85" s="9">
        <f t="shared" si="7"/>
        <v>0</v>
      </c>
      <c r="L85" s="6"/>
      <c r="M85" s="6">
        <v>0</v>
      </c>
      <c r="N85" s="6"/>
      <c r="O85" s="6">
        <v>2981159280</v>
      </c>
      <c r="P85" s="6"/>
      <c r="Q85" s="6">
        <v>0</v>
      </c>
      <c r="R85" s="6"/>
      <c r="S85" s="6">
        <f t="shared" si="8"/>
        <v>2981159280</v>
      </c>
      <c r="T85" s="6"/>
      <c r="U85" s="9">
        <f t="shared" si="9"/>
        <v>-5.8591534066965208E-3</v>
      </c>
    </row>
    <row r="86" spans="1:21">
      <c r="A86" s="1" t="s">
        <v>52</v>
      </c>
      <c r="C86" s="6">
        <v>0</v>
      </c>
      <c r="D86" s="6"/>
      <c r="E86" s="6">
        <v>488800015744</v>
      </c>
      <c r="F86" s="6"/>
      <c r="G86" s="6">
        <v>0</v>
      </c>
      <c r="H86" s="6"/>
      <c r="I86" s="6">
        <f t="shared" si="6"/>
        <v>488800015744</v>
      </c>
      <c r="J86" s="6"/>
      <c r="K86" s="9">
        <f t="shared" si="7"/>
        <v>0.16527659333766098</v>
      </c>
      <c r="L86" s="6"/>
      <c r="M86" s="6">
        <v>0</v>
      </c>
      <c r="N86" s="6"/>
      <c r="O86" s="6">
        <v>280255735008</v>
      </c>
      <c r="P86" s="6"/>
      <c r="Q86" s="6">
        <v>0</v>
      </c>
      <c r="R86" s="6"/>
      <c r="S86" s="6">
        <f t="shared" si="8"/>
        <v>280255735008</v>
      </c>
      <c r="T86" s="6"/>
      <c r="U86" s="9">
        <f t="shared" si="9"/>
        <v>-0.5508130194634755</v>
      </c>
    </row>
    <row r="87" spans="1:21">
      <c r="A87" s="1" t="s">
        <v>61</v>
      </c>
      <c r="C87" s="6">
        <v>0</v>
      </c>
      <c r="D87" s="6"/>
      <c r="E87" s="6">
        <v>21438676350</v>
      </c>
      <c r="F87" s="6"/>
      <c r="G87" s="6">
        <v>0</v>
      </c>
      <c r="H87" s="6"/>
      <c r="I87" s="6">
        <f t="shared" si="6"/>
        <v>21438676350</v>
      </c>
      <c r="J87" s="6"/>
      <c r="K87" s="9">
        <f t="shared" si="7"/>
        <v>7.2490001609419423E-3</v>
      </c>
      <c r="L87" s="6"/>
      <c r="M87" s="6">
        <v>0</v>
      </c>
      <c r="N87" s="6"/>
      <c r="O87" s="6">
        <v>-1027981282</v>
      </c>
      <c r="P87" s="6"/>
      <c r="Q87" s="6">
        <v>0</v>
      </c>
      <c r="R87" s="6"/>
      <c r="S87" s="6">
        <f t="shared" si="8"/>
        <v>-1027981282</v>
      </c>
      <c r="T87" s="6"/>
      <c r="U87" s="9">
        <f t="shared" si="9"/>
        <v>2.0203885350435075E-3</v>
      </c>
    </row>
    <row r="88" spans="1:21">
      <c r="A88" s="1" t="s">
        <v>62</v>
      </c>
      <c r="C88" s="6">
        <v>0</v>
      </c>
      <c r="D88" s="6"/>
      <c r="E88" s="6">
        <v>1678369050</v>
      </c>
      <c r="F88" s="6"/>
      <c r="G88" s="6">
        <v>0</v>
      </c>
      <c r="H88" s="6"/>
      <c r="I88" s="6">
        <f t="shared" si="6"/>
        <v>1678369050</v>
      </c>
      <c r="J88" s="6"/>
      <c r="K88" s="9">
        <f t="shared" si="7"/>
        <v>5.6750227089322962E-4</v>
      </c>
      <c r="L88" s="6"/>
      <c r="M88" s="6">
        <v>0</v>
      </c>
      <c r="N88" s="6"/>
      <c r="O88" s="6">
        <v>-9590680285</v>
      </c>
      <c r="P88" s="6"/>
      <c r="Q88" s="6">
        <v>0</v>
      </c>
      <c r="R88" s="6"/>
      <c r="S88" s="6">
        <f t="shared" si="8"/>
        <v>-9590680285</v>
      </c>
      <c r="T88" s="6"/>
      <c r="U88" s="9">
        <f t="shared" si="9"/>
        <v>1.8849468205668941E-2</v>
      </c>
    </row>
    <row r="89" spans="1:21" ht="24.75" thickBot="1">
      <c r="C89" s="16">
        <f>SUM(C8:C88)</f>
        <v>214293275905</v>
      </c>
      <c r="D89" s="6"/>
      <c r="E89" s="16">
        <f>SUM(E8:E88)</f>
        <v>2812632017450</v>
      </c>
      <c r="F89" s="6"/>
      <c r="G89" s="16">
        <f>SUM(SUM(G8:G88))</f>
        <v>-69458625674</v>
      </c>
      <c r="H89" s="6"/>
      <c r="I89" s="16">
        <f>SUM(I8:I88)</f>
        <v>2957466667681</v>
      </c>
      <c r="J89" s="6"/>
      <c r="K89" s="16"/>
      <c r="L89" s="6"/>
      <c r="M89" s="16">
        <f>SUM(M8:M88)</f>
        <v>2741629870527</v>
      </c>
      <c r="N89" s="6"/>
      <c r="O89" s="16">
        <f>SUM(O8:O88)</f>
        <v>-2912637203768</v>
      </c>
      <c r="P89" s="6"/>
      <c r="Q89" s="16">
        <f>SUM(Q8:Q88)</f>
        <v>-337796426120</v>
      </c>
      <c r="R89" s="6"/>
      <c r="S89" s="16">
        <f>SUM(S8:S88)</f>
        <v>-508803759361</v>
      </c>
      <c r="T89" s="6"/>
      <c r="U89" s="10">
        <f>SUM(U8:U88)</f>
        <v>0.999999999999998</v>
      </c>
    </row>
    <row r="90" spans="1:21" ht="24.75" thickTop="1">
      <c r="C90" s="7"/>
      <c r="E90" s="7"/>
      <c r="G90" s="7"/>
      <c r="M90" s="7"/>
      <c r="O90" s="7"/>
      <c r="Q90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workbookViewId="0">
      <selection activeCell="C22" sqref="C22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204</v>
      </c>
      <c r="C6" s="18" t="s">
        <v>202</v>
      </c>
      <c r="D6" s="18" t="s">
        <v>202</v>
      </c>
      <c r="E6" s="18" t="s">
        <v>202</v>
      </c>
      <c r="F6" s="18" t="s">
        <v>202</v>
      </c>
      <c r="G6" s="18" t="s">
        <v>202</v>
      </c>
      <c r="H6" s="18" t="s">
        <v>202</v>
      </c>
      <c r="I6" s="18" t="s">
        <v>202</v>
      </c>
      <c r="K6" s="18" t="s">
        <v>203</v>
      </c>
      <c r="L6" s="18" t="s">
        <v>203</v>
      </c>
      <c r="M6" s="18" t="s">
        <v>203</v>
      </c>
      <c r="N6" s="18" t="s">
        <v>203</v>
      </c>
      <c r="O6" s="18" t="s">
        <v>203</v>
      </c>
      <c r="P6" s="18" t="s">
        <v>203</v>
      </c>
      <c r="Q6" s="18" t="s">
        <v>203</v>
      </c>
    </row>
    <row r="7" spans="1:17" ht="24.75">
      <c r="A7" s="18" t="s">
        <v>204</v>
      </c>
      <c r="C7" s="18" t="s">
        <v>285</v>
      </c>
      <c r="E7" s="18" t="s">
        <v>282</v>
      </c>
      <c r="G7" s="18" t="s">
        <v>283</v>
      </c>
      <c r="I7" s="18" t="s">
        <v>286</v>
      </c>
      <c r="K7" s="18" t="s">
        <v>285</v>
      </c>
      <c r="M7" s="18" t="s">
        <v>282</v>
      </c>
      <c r="O7" s="18" t="s">
        <v>283</v>
      </c>
      <c r="Q7" s="18" t="s">
        <v>286</v>
      </c>
    </row>
    <row r="8" spans="1:17" ht="23.25" customHeight="1">
      <c r="A8" s="1" t="s">
        <v>116</v>
      </c>
      <c r="C8" s="6">
        <v>0</v>
      </c>
      <c r="D8" s="6"/>
      <c r="E8" s="6">
        <v>-19720597263</v>
      </c>
      <c r="F8" s="6"/>
      <c r="G8" s="6">
        <v>17865643584</v>
      </c>
      <c r="H8" s="6"/>
      <c r="I8" s="6">
        <f>C8+E8+G8</f>
        <v>-1854953679</v>
      </c>
      <c r="J8" s="6"/>
      <c r="K8" s="6">
        <v>0</v>
      </c>
      <c r="L8" s="6"/>
      <c r="M8" s="6">
        <v>-196721516</v>
      </c>
      <c r="N8" s="6"/>
      <c r="O8" s="6">
        <v>32405220501</v>
      </c>
      <c r="P8" s="6"/>
      <c r="Q8" s="6">
        <f>K8+M8+O8</f>
        <v>32208498985</v>
      </c>
    </row>
    <row r="9" spans="1:17" ht="23.25" customHeight="1">
      <c r="A9" s="1" t="s">
        <v>97</v>
      </c>
      <c r="C9" s="6">
        <v>0</v>
      </c>
      <c r="D9" s="6"/>
      <c r="E9" s="6">
        <v>-6997799111</v>
      </c>
      <c r="F9" s="6"/>
      <c r="G9" s="6">
        <v>6358968045</v>
      </c>
      <c r="H9" s="6"/>
      <c r="I9" s="6">
        <f t="shared" ref="I9:I46" si="0">C9+E9+G9</f>
        <v>-638831066</v>
      </c>
      <c r="J9" s="6"/>
      <c r="K9" s="6">
        <v>0</v>
      </c>
      <c r="L9" s="6"/>
      <c r="M9" s="6">
        <v>266960380</v>
      </c>
      <c r="N9" s="6"/>
      <c r="O9" s="6">
        <v>7677728977</v>
      </c>
      <c r="P9" s="6"/>
      <c r="Q9" s="6">
        <f t="shared" ref="Q9:Q46" si="1">K9+M9+O9</f>
        <v>7944689357</v>
      </c>
    </row>
    <row r="10" spans="1:17" ht="23.25" customHeight="1">
      <c r="A10" s="1" t="s">
        <v>107</v>
      </c>
      <c r="C10" s="6">
        <v>0</v>
      </c>
      <c r="D10" s="6"/>
      <c r="E10" s="6">
        <v>0</v>
      </c>
      <c r="F10" s="6"/>
      <c r="G10" s="6">
        <v>52853916059</v>
      </c>
      <c r="H10" s="6"/>
      <c r="I10" s="6">
        <f t="shared" si="0"/>
        <v>52853916059</v>
      </c>
      <c r="J10" s="6"/>
      <c r="K10" s="6">
        <v>0</v>
      </c>
      <c r="L10" s="6"/>
      <c r="M10" s="6">
        <v>0</v>
      </c>
      <c r="N10" s="6"/>
      <c r="O10" s="6">
        <v>52853916059</v>
      </c>
      <c r="P10" s="6"/>
      <c r="Q10" s="6">
        <f t="shared" si="1"/>
        <v>52853916059</v>
      </c>
    </row>
    <row r="11" spans="1:17" ht="23.25" customHeight="1">
      <c r="A11" s="1" t="s">
        <v>142</v>
      </c>
      <c r="C11" s="6">
        <v>250766701</v>
      </c>
      <c r="D11" s="6"/>
      <c r="E11" s="6">
        <v>0</v>
      </c>
      <c r="F11" s="6"/>
      <c r="G11" s="6">
        <v>3577495938</v>
      </c>
      <c r="H11" s="6"/>
      <c r="I11" s="6">
        <f t="shared" si="0"/>
        <v>3828262639</v>
      </c>
      <c r="J11" s="6"/>
      <c r="K11" s="6">
        <v>9643603118</v>
      </c>
      <c r="L11" s="6"/>
      <c r="M11" s="6">
        <v>0</v>
      </c>
      <c r="N11" s="6"/>
      <c r="O11" s="6">
        <v>3577495938</v>
      </c>
      <c r="P11" s="6"/>
      <c r="Q11" s="6">
        <f t="shared" si="1"/>
        <v>13221099056</v>
      </c>
    </row>
    <row r="12" spans="1:17" ht="23.25" customHeight="1">
      <c r="A12" s="1" t="s">
        <v>110</v>
      </c>
      <c r="C12" s="6">
        <v>0</v>
      </c>
      <c r="D12" s="6"/>
      <c r="E12" s="6">
        <v>-22677759860</v>
      </c>
      <c r="F12" s="6"/>
      <c r="G12" s="6">
        <v>23328859796</v>
      </c>
      <c r="H12" s="6"/>
      <c r="I12" s="6">
        <f t="shared" si="0"/>
        <v>651099936</v>
      </c>
      <c r="J12" s="6"/>
      <c r="K12" s="6">
        <v>0</v>
      </c>
      <c r="L12" s="6"/>
      <c r="M12" s="6">
        <v>1433423756</v>
      </c>
      <c r="N12" s="6"/>
      <c r="O12" s="6">
        <v>47636058706</v>
      </c>
      <c r="P12" s="6"/>
      <c r="Q12" s="6">
        <f t="shared" si="1"/>
        <v>49069482462</v>
      </c>
    </row>
    <row r="13" spans="1:17" ht="23.25" customHeight="1">
      <c r="A13" s="1" t="s">
        <v>125</v>
      </c>
      <c r="C13" s="6">
        <v>0</v>
      </c>
      <c r="D13" s="6"/>
      <c r="E13" s="6">
        <v>-2083024391</v>
      </c>
      <c r="F13" s="6"/>
      <c r="G13" s="6">
        <v>1487127187</v>
      </c>
      <c r="H13" s="6"/>
      <c r="I13" s="6">
        <f t="shared" si="0"/>
        <v>-595897204</v>
      </c>
      <c r="J13" s="6"/>
      <c r="K13" s="6">
        <v>0</v>
      </c>
      <c r="L13" s="6"/>
      <c r="M13" s="6">
        <v>12282412285</v>
      </c>
      <c r="N13" s="6"/>
      <c r="O13" s="6">
        <v>3659065037</v>
      </c>
      <c r="P13" s="6"/>
      <c r="Q13" s="6">
        <f t="shared" si="1"/>
        <v>15941477322</v>
      </c>
    </row>
    <row r="14" spans="1:17" ht="23.25" customHeight="1">
      <c r="A14" s="1" t="s">
        <v>101</v>
      </c>
      <c r="C14" s="6">
        <v>0</v>
      </c>
      <c r="D14" s="6"/>
      <c r="E14" s="6">
        <v>-697455558</v>
      </c>
      <c r="F14" s="6"/>
      <c r="G14" s="6">
        <v>-552387295</v>
      </c>
      <c r="H14" s="6"/>
      <c r="I14" s="6">
        <f t="shared" si="0"/>
        <v>-1249842853</v>
      </c>
      <c r="J14" s="6"/>
      <c r="K14" s="6">
        <v>0</v>
      </c>
      <c r="L14" s="6"/>
      <c r="M14" s="6">
        <v>-78778549</v>
      </c>
      <c r="N14" s="6"/>
      <c r="O14" s="6">
        <v>5861650851</v>
      </c>
      <c r="P14" s="6"/>
      <c r="Q14" s="6">
        <f t="shared" si="1"/>
        <v>5782872302</v>
      </c>
    </row>
    <row r="15" spans="1:17" ht="23.25" customHeight="1">
      <c r="A15" s="1" t="s">
        <v>139</v>
      </c>
      <c r="C15" s="6">
        <v>7500988279</v>
      </c>
      <c r="D15" s="6"/>
      <c r="E15" s="6">
        <v>15153232979</v>
      </c>
      <c r="F15" s="6"/>
      <c r="G15" s="6">
        <v>-4563875113</v>
      </c>
      <c r="H15" s="6"/>
      <c r="I15" s="6">
        <f t="shared" si="0"/>
        <v>18090346145</v>
      </c>
      <c r="J15" s="6"/>
      <c r="K15" s="6">
        <v>71733436241</v>
      </c>
      <c r="L15" s="6"/>
      <c r="M15" s="6">
        <v>-1914652907</v>
      </c>
      <c r="N15" s="6"/>
      <c r="O15" s="6">
        <v>-5683636748</v>
      </c>
      <c r="P15" s="6"/>
      <c r="Q15" s="6">
        <f t="shared" si="1"/>
        <v>64135146586</v>
      </c>
    </row>
    <row r="16" spans="1:17" ht="23.25" customHeight="1">
      <c r="A16" s="1" t="s">
        <v>104</v>
      </c>
      <c r="C16" s="6">
        <v>0</v>
      </c>
      <c r="D16" s="6"/>
      <c r="E16" s="6">
        <v>-1795223818</v>
      </c>
      <c r="F16" s="6"/>
      <c r="G16" s="6">
        <v>1608148795</v>
      </c>
      <c r="H16" s="6"/>
      <c r="I16" s="6">
        <f t="shared" si="0"/>
        <v>-187075023</v>
      </c>
      <c r="J16" s="6"/>
      <c r="K16" s="6">
        <v>0</v>
      </c>
      <c r="L16" s="6"/>
      <c r="M16" s="6">
        <v>51294999</v>
      </c>
      <c r="N16" s="6"/>
      <c r="O16" s="6">
        <v>1608148795</v>
      </c>
      <c r="P16" s="6"/>
      <c r="Q16" s="6">
        <f t="shared" si="1"/>
        <v>1659443794</v>
      </c>
    </row>
    <row r="17" spans="1:17" ht="23.25" customHeight="1">
      <c r="A17" s="1" t="s">
        <v>145</v>
      </c>
      <c r="C17" s="6">
        <v>1288501476</v>
      </c>
      <c r="D17" s="6"/>
      <c r="E17" s="6">
        <v>0</v>
      </c>
      <c r="F17" s="6"/>
      <c r="G17" s="6">
        <v>24603726</v>
      </c>
      <c r="H17" s="6"/>
      <c r="I17" s="6">
        <f t="shared" si="0"/>
        <v>1313105202</v>
      </c>
      <c r="J17" s="6"/>
      <c r="K17" s="6">
        <v>11459348840</v>
      </c>
      <c r="L17" s="6"/>
      <c r="M17" s="6">
        <v>0</v>
      </c>
      <c r="N17" s="6"/>
      <c r="O17" s="6">
        <v>24603726</v>
      </c>
      <c r="P17" s="6"/>
      <c r="Q17" s="6">
        <f t="shared" si="1"/>
        <v>11483952566</v>
      </c>
    </row>
    <row r="18" spans="1:17" ht="23.25" customHeight="1">
      <c r="A18" s="1" t="s">
        <v>113</v>
      </c>
      <c r="C18" s="6">
        <v>0</v>
      </c>
      <c r="D18" s="6"/>
      <c r="E18" s="6">
        <v>-30936842683</v>
      </c>
      <c r="F18" s="6"/>
      <c r="G18" s="6">
        <v>29925066065</v>
      </c>
      <c r="H18" s="6"/>
      <c r="I18" s="6">
        <f t="shared" si="0"/>
        <v>-1011776618</v>
      </c>
      <c r="J18" s="6"/>
      <c r="K18" s="6">
        <v>0</v>
      </c>
      <c r="L18" s="6"/>
      <c r="M18" s="6">
        <v>217334805</v>
      </c>
      <c r="N18" s="6"/>
      <c r="O18" s="6">
        <v>36416147752</v>
      </c>
      <c r="P18" s="6"/>
      <c r="Q18" s="6">
        <f t="shared" si="1"/>
        <v>36633482557</v>
      </c>
    </row>
    <row r="19" spans="1:17" ht="23.25" customHeight="1">
      <c r="A19" s="1" t="s">
        <v>136</v>
      </c>
      <c r="C19" s="6">
        <v>174722470</v>
      </c>
      <c r="D19" s="6"/>
      <c r="E19" s="6">
        <v>0</v>
      </c>
      <c r="F19" s="6"/>
      <c r="G19" s="6">
        <v>3431549064</v>
      </c>
      <c r="H19" s="6"/>
      <c r="I19" s="6">
        <f t="shared" si="0"/>
        <v>3606271534</v>
      </c>
      <c r="J19" s="6"/>
      <c r="K19" s="6">
        <v>6917226954</v>
      </c>
      <c r="L19" s="6"/>
      <c r="M19" s="6">
        <v>0</v>
      </c>
      <c r="N19" s="6"/>
      <c r="O19" s="6">
        <v>3431549064</v>
      </c>
      <c r="P19" s="6"/>
      <c r="Q19" s="6">
        <f t="shared" si="1"/>
        <v>10348776018</v>
      </c>
    </row>
    <row r="20" spans="1:17" ht="23.25" customHeight="1">
      <c r="A20" s="1" t="s">
        <v>164</v>
      </c>
      <c r="C20" s="6">
        <v>0</v>
      </c>
      <c r="D20" s="6"/>
      <c r="E20" s="6">
        <v>274051844</v>
      </c>
      <c r="F20" s="6"/>
      <c r="G20" s="6">
        <v>0</v>
      </c>
      <c r="H20" s="6"/>
      <c r="I20" s="6">
        <f t="shared" si="0"/>
        <v>274051844</v>
      </c>
      <c r="J20" s="6"/>
      <c r="K20" s="6">
        <v>0</v>
      </c>
      <c r="L20" s="6"/>
      <c r="M20" s="6">
        <v>274051844</v>
      </c>
      <c r="N20" s="6"/>
      <c r="O20" s="6">
        <v>419999831</v>
      </c>
      <c r="P20" s="6"/>
      <c r="Q20" s="6">
        <f t="shared" si="1"/>
        <v>694051675</v>
      </c>
    </row>
    <row r="21" spans="1:17" ht="23.25" customHeight="1">
      <c r="A21" s="1" t="s">
        <v>151</v>
      </c>
      <c r="C21" s="6">
        <v>0</v>
      </c>
      <c r="D21" s="6"/>
      <c r="E21" s="6">
        <v>175283722</v>
      </c>
      <c r="F21" s="6"/>
      <c r="G21" s="6">
        <v>0</v>
      </c>
      <c r="H21" s="6"/>
      <c r="I21" s="6">
        <f t="shared" si="0"/>
        <v>175283722</v>
      </c>
      <c r="J21" s="6"/>
      <c r="K21" s="6">
        <v>0</v>
      </c>
      <c r="L21" s="6"/>
      <c r="M21" s="6">
        <v>175283722</v>
      </c>
      <c r="N21" s="6"/>
      <c r="O21" s="6">
        <v>726770577</v>
      </c>
      <c r="P21" s="6"/>
      <c r="Q21" s="6">
        <f t="shared" si="1"/>
        <v>902054299</v>
      </c>
    </row>
    <row r="22" spans="1:17" ht="23.25" customHeight="1">
      <c r="A22" s="1" t="s">
        <v>159</v>
      </c>
      <c r="C22" s="6">
        <v>0</v>
      </c>
      <c r="D22" s="6"/>
      <c r="E22" s="6">
        <v>109206</v>
      </c>
      <c r="F22" s="6"/>
      <c r="G22" s="6">
        <v>0</v>
      </c>
      <c r="H22" s="6"/>
      <c r="I22" s="6">
        <f t="shared" si="0"/>
        <v>109206</v>
      </c>
      <c r="J22" s="6"/>
      <c r="K22" s="6">
        <v>0</v>
      </c>
      <c r="L22" s="6"/>
      <c r="M22" s="6">
        <v>109206</v>
      </c>
      <c r="N22" s="6"/>
      <c r="O22" s="6">
        <v>412240442</v>
      </c>
      <c r="P22" s="6"/>
      <c r="Q22" s="6">
        <f t="shared" si="1"/>
        <v>412349648</v>
      </c>
    </row>
    <row r="23" spans="1:17" ht="23.25" customHeight="1">
      <c r="A23" s="1" t="s">
        <v>210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2251192455</v>
      </c>
      <c r="L23" s="6"/>
      <c r="M23" s="6">
        <v>0</v>
      </c>
      <c r="N23" s="6"/>
      <c r="O23" s="6">
        <v>317739171</v>
      </c>
      <c r="P23" s="6"/>
      <c r="Q23" s="6">
        <f t="shared" si="1"/>
        <v>2568931626</v>
      </c>
    </row>
    <row r="24" spans="1:17" ht="23.25" customHeight="1">
      <c r="A24" s="1" t="s">
        <v>274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6433773009</v>
      </c>
      <c r="P24" s="6"/>
      <c r="Q24" s="6">
        <f t="shared" si="1"/>
        <v>6433773009</v>
      </c>
    </row>
    <row r="25" spans="1:17" ht="23.25" customHeight="1">
      <c r="A25" s="1" t="s">
        <v>212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960735617</v>
      </c>
      <c r="L25" s="6"/>
      <c r="M25" s="6">
        <v>0</v>
      </c>
      <c r="N25" s="6"/>
      <c r="O25" s="6">
        <v>800856436</v>
      </c>
      <c r="P25" s="6"/>
      <c r="Q25" s="6">
        <f t="shared" si="1"/>
        <v>1761592053</v>
      </c>
    </row>
    <row r="26" spans="1:17" ht="23.25" customHeight="1">
      <c r="A26" s="1" t="s">
        <v>161</v>
      </c>
      <c r="C26" s="6">
        <v>0</v>
      </c>
      <c r="D26" s="6"/>
      <c r="E26" s="6">
        <v>74495855</v>
      </c>
      <c r="F26" s="6"/>
      <c r="G26" s="6">
        <v>0</v>
      </c>
      <c r="H26" s="6"/>
      <c r="I26" s="6">
        <f t="shared" si="0"/>
        <v>74495855</v>
      </c>
      <c r="J26" s="6"/>
      <c r="K26" s="6">
        <v>0</v>
      </c>
      <c r="L26" s="6"/>
      <c r="M26" s="6">
        <v>74495855</v>
      </c>
      <c r="N26" s="6"/>
      <c r="O26" s="6">
        <v>5845584</v>
      </c>
      <c r="P26" s="6"/>
      <c r="Q26" s="6">
        <f t="shared" si="1"/>
        <v>80341439</v>
      </c>
    </row>
    <row r="27" spans="1:17" ht="23.25" customHeight="1">
      <c r="A27" s="1" t="s">
        <v>168</v>
      </c>
      <c r="C27" s="6">
        <v>0</v>
      </c>
      <c r="D27" s="6"/>
      <c r="E27" s="6">
        <v>172967107</v>
      </c>
      <c r="F27" s="6"/>
      <c r="G27" s="6">
        <v>0</v>
      </c>
      <c r="H27" s="6"/>
      <c r="I27" s="6">
        <f t="shared" si="0"/>
        <v>172967107</v>
      </c>
      <c r="J27" s="6"/>
      <c r="K27" s="6">
        <v>0</v>
      </c>
      <c r="L27" s="6"/>
      <c r="M27" s="6">
        <v>172967107</v>
      </c>
      <c r="N27" s="6"/>
      <c r="O27" s="6">
        <v>273073</v>
      </c>
      <c r="P27" s="6"/>
      <c r="Q27" s="6">
        <f t="shared" si="1"/>
        <v>173240180</v>
      </c>
    </row>
    <row r="28" spans="1:17" ht="23.25" customHeight="1">
      <c r="A28" s="1" t="s">
        <v>275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13218484896</v>
      </c>
      <c r="P28" s="6"/>
      <c r="Q28" s="6">
        <f t="shared" si="1"/>
        <v>13218484896</v>
      </c>
    </row>
    <row r="29" spans="1:17" ht="23.25" customHeight="1">
      <c r="A29" s="1" t="s">
        <v>276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1380366795</v>
      </c>
      <c r="P29" s="6"/>
      <c r="Q29" s="6">
        <f t="shared" si="1"/>
        <v>1380366795</v>
      </c>
    </row>
    <row r="30" spans="1:17" ht="23.25" customHeight="1">
      <c r="A30" s="1" t="s">
        <v>156</v>
      </c>
      <c r="C30" s="6">
        <v>0</v>
      </c>
      <c r="D30" s="6"/>
      <c r="E30" s="6">
        <v>59635593</v>
      </c>
      <c r="F30" s="6"/>
      <c r="G30" s="6">
        <v>0</v>
      </c>
      <c r="H30" s="6"/>
      <c r="I30" s="6">
        <f t="shared" si="0"/>
        <v>59635593</v>
      </c>
      <c r="J30" s="6"/>
      <c r="K30" s="6">
        <v>0</v>
      </c>
      <c r="L30" s="6"/>
      <c r="M30" s="6">
        <v>59635593</v>
      </c>
      <c r="N30" s="6"/>
      <c r="O30" s="6">
        <v>554415660</v>
      </c>
      <c r="P30" s="6"/>
      <c r="Q30" s="6">
        <f t="shared" si="1"/>
        <v>614051253</v>
      </c>
    </row>
    <row r="31" spans="1:17" ht="23.25" customHeight="1">
      <c r="A31" s="1" t="s">
        <v>127</v>
      </c>
      <c r="C31" s="6">
        <v>0</v>
      </c>
      <c r="D31" s="6"/>
      <c r="E31" s="6">
        <v>480452377</v>
      </c>
      <c r="F31" s="6"/>
      <c r="G31" s="6">
        <v>0</v>
      </c>
      <c r="H31" s="6"/>
      <c r="I31" s="6">
        <f t="shared" si="0"/>
        <v>480452377</v>
      </c>
      <c r="J31" s="6"/>
      <c r="K31" s="6">
        <v>0</v>
      </c>
      <c r="L31" s="6"/>
      <c r="M31" s="6">
        <v>4713954846</v>
      </c>
      <c r="N31" s="6"/>
      <c r="O31" s="6">
        <v>38269063</v>
      </c>
      <c r="P31" s="6"/>
      <c r="Q31" s="6">
        <f t="shared" si="1"/>
        <v>4752223909</v>
      </c>
    </row>
    <row r="32" spans="1:17" ht="23.25" customHeight="1">
      <c r="A32" s="1" t="s">
        <v>153</v>
      </c>
      <c r="C32" s="6">
        <v>0</v>
      </c>
      <c r="D32" s="6"/>
      <c r="E32" s="6">
        <v>2096142</v>
      </c>
      <c r="F32" s="6"/>
      <c r="G32" s="6">
        <v>0</v>
      </c>
      <c r="H32" s="6"/>
      <c r="I32" s="6">
        <f t="shared" si="0"/>
        <v>2096142</v>
      </c>
      <c r="J32" s="6"/>
      <c r="K32" s="6">
        <v>0</v>
      </c>
      <c r="L32" s="6"/>
      <c r="M32" s="6">
        <v>2096142</v>
      </c>
      <c r="N32" s="6"/>
      <c r="O32" s="6">
        <v>129833204</v>
      </c>
      <c r="P32" s="6"/>
      <c r="Q32" s="6">
        <f t="shared" si="1"/>
        <v>131929346</v>
      </c>
    </row>
    <row r="33" spans="1:17" ht="23.25" customHeight="1">
      <c r="A33" s="1" t="s">
        <v>213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24450451385</v>
      </c>
      <c r="L33" s="6"/>
      <c r="M33" s="6">
        <v>0</v>
      </c>
      <c r="N33" s="6"/>
      <c r="O33" s="6">
        <v>-2293532839</v>
      </c>
      <c r="P33" s="6"/>
      <c r="Q33" s="6">
        <f t="shared" si="1"/>
        <v>22156918546</v>
      </c>
    </row>
    <row r="34" spans="1:17" ht="23.25" customHeight="1">
      <c r="A34" s="1" t="s">
        <v>166</v>
      </c>
      <c r="C34" s="6">
        <v>0</v>
      </c>
      <c r="D34" s="6"/>
      <c r="E34" s="6">
        <v>201150444</v>
      </c>
      <c r="F34" s="6"/>
      <c r="G34" s="6">
        <v>0</v>
      </c>
      <c r="H34" s="6"/>
      <c r="I34" s="6">
        <f t="shared" si="0"/>
        <v>201150444</v>
      </c>
      <c r="J34" s="6"/>
      <c r="K34" s="6">
        <v>0</v>
      </c>
      <c r="L34" s="6"/>
      <c r="M34" s="6">
        <v>201150444</v>
      </c>
      <c r="N34" s="6"/>
      <c r="O34" s="6">
        <v>551263</v>
      </c>
      <c r="P34" s="6"/>
      <c r="Q34" s="6">
        <f t="shared" si="1"/>
        <v>201701707</v>
      </c>
    </row>
    <row r="35" spans="1:17" ht="23.25" customHeight="1">
      <c r="A35" s="1" t="s">
        <v>277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0</v>
      </c>
      <c r="L35" s="6"/>
      <c r="M35" s="6">
        <v>0</v>
      </c>
      <c r="N35" s="6"/>
      <c r="O35" s="6">
        <v>3991356138</v>
      </c>
      <c r="P35" s="6"/>
      <c r="Q35" s="6">
        <f t="shared" si="1"/>
        <v>3991356138</v>
      </c>
    </row>
    <row r="36" spans="1:17" ht="23.25" customHeight="1">
      <c r="A36" s="1" t="s">
        <v>278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0</v>
      </c>
      <c r="L36" s="6"/>
      <c r="M36" s="6">
        <v>0</v>
      </c>
      <c r="N36" s="6"/>
      <c r="O36" s="6">
        <v>12540924037</v>
      </c>
      <c r="P36" s="6"/>
      <c r="Q36" s="6">
        <f t="shared" si="1"/>
        <v>12540924037</v>
      </c>
    </row>
    <row r="37" spans="1:17" ht="23.25" customHeight="1">
      <c r="A37" s="1" t="s">
        <v>279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0</v>
      </c>
      <c r="L37" s="6"/>
      <c r="M37" s="6">
        <v>0</v>
      </c>
      <c r="N37" s="6"/>
      <c r="O37" s="6">
        <v>35148737403</v>
      </c>
      <c r="P37" s="6"/>
      <c r="Q37" s="6">
        <f t="shared" si="1"/>
        <v>35148737403</v>
      </c>
    </row>
    <row r="38" spans="1:17" ht="23.25" customHeight="1">
      <c r="A38" s="1" t="s">
        <v>280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0</v>
      </c>
      <c r="L38" s="6"/>
      <c r="M38" s="6">
        <v>0</v>
      </c>
      <c r="N38" s="6"/>
      <c r="O38" s="6">
        <v>1799129</v>
      </c>
      <c r="P38" s="6"/>
      <c r="Q38" s="6">
        <f t="shared" si="1"/>
        <v>1799129</v>
      </c>
    </row>
    <row r="39" spans="1:17" ht="23.25" customHeight="1">
      <c r="A39" s="1" t="s">
        <v>148</v>
      </c>
      <c r="C39" s="6">
        <v>0</v>
      </c>
      <c r="D39" s="6"/>
      <c r="E39" s="6">
        <v>655363496</v>
      </c>
      <c r="F39" s="6"/>
      <c r="G39" s="6">
        <v>0</v>
      </c>
      <c r="H39" s="6"/>
      <c r="I39" s="6">
        <f t="shared" si="0"/>
        <v>655363496</v>
      </c>
      <c r="J39" s="6"/>
      <c r="K39" s="6">
        <v>0</v>
      </c>
      <c r="L39" s="6"/>
      <c r="M39" s="6">
        <v>655363493</v>
      </c>
      <c r="N39" s="6"/>
      <c r="O39" s="6">
        <v>31990705</v>
      </c>
      <c r="P39" s="6"/>
      <c r="Q39" s="6">
        <f t="shared" si="1"/>
        <v>687354198</v>
      </c>
    </row>
    <row r="40" spans="1:17" ht="23.25" customHeight="1">
      <c r="A40" s="1" t="s">
        <v>172</v>
      </c>
      <c r="C40" s="6">
        <v>0</v>
      </c>
      <c r="D40" s="6"/>
      <c r="E40" s="6">
        <v>98643793</v>
      </c>
      <c r="F40" s="6"/>
      <c r="G40" s="6">
        <v>0</v>
      </c>
      <c r="H40" s="6"/>
      <c r="I40" s="6">
        <f t="shared" si="0"/>
        <v>98643793</v>
      </c>
      <c r="J40" s="6"/>
      <c r="K40" s="6">
        <v>0</v>
      </c>
      <c r="L40" s="6"/>
      <c r="M40" s="6">
        <v>98643793</v>
      </c>
      <c r="N40" s="6"/>
      <c r="O40" s="6">
        <v>269703823</v>
      </c>
      <c r="P40" s="6"/>
      <c r="Q40" s="6">
        <f t="shared" si="1"/>
        <v>368347616</v>
      </c>
    </row>
    <row r="41" spans="1:17" ht="23.25" customHeight="1">
      <c r="A41" s="1" t="s">
        <v>133</v>
      </c>
      <c r="C41" s="6">
        <v>1556577589</v>
      </c>
      <c r="D41" s="6"/>
      <c r="E41" s="6">
        <v>-3795311975</v>
      </c>
      <c r="F41" s="6"/>
      <c r="G41" s="6">
        <v>0</v>
      </c>
      <c r="H41" s="6"/>
      <c r="I41" s="6">
        <f t="shared" si="0"/>
        <v>-2238734386</v>
      </c>
      <c r="J41" s="6"/>
      <c r="K41" s="6">
        <v>5161889065</v>
      </c>
      <c r="L41" s="6"/>
      <c r="M41" s="6">
        <v>1934381775</v>
      </c>
      <c r="N41" s="6"/>
      <c r="O41" s="6">
        <v>0</v>
      </c>
      <c r="P41" s="6"/>
      <c r="Q41" s="6">
        <f t="shared" si="1"/>
        <v>7096270840</v>
      </c>
    </row>
    <row r="42" spans="1:17" ht="23.25" customHeight="1">
      <c r="A42" s="1" t="s">
        <v>130</v>
      </c>
      <c r="C42" s="6">
        <v>11109957332</v>
      </c>
      <c r="D42" s="6"/>
      <c r="E42" s="6">
        <v>0</v>
      </c>
      <c r="F42" s="6"/>
      <c r="G42" s="6">
        <v>0</v>
      </c>
      <c r="H42" s="6"/>
      <c r="I42" s="6">
        <f t="shared" si="0"/>
        <v>11109957332</v>
      </c>
      <c r="J42" s="6"/>
      <c r="K42" s="6">
        <v>62390004961</v>
      </c>
      <c r="L42" s="6"/>
      <c r="M42" s="6">
        <v>6566601825</v>
      </c>
      <c r="N42" s="6"/>
      <c r="O42" s="6">
        <v>0</v>
      </c>
      <c r="P42" s="6"/>
      <c r="Q42" s="6">
        <f t="shared" si="1"/>
        <v>68956606786</v>
      </c>
    </row>
    <row r="43" spans="1:17" ht="23.25" customHeight="1">
      <c r="A43" s="1" t="s">
        <v>175</v>
      </c>
      <c r="C43" s="6">
        <v>0</v>
      </c>
      <c r="D43" s="6"/>
      <c r="E43" s="6">
        <v>101059772</v>
      </c>
      <c r="F43" s="6"/>
      <c r="G43" s="6">
        <v>0</v>
      </c>
      <c r="H43" s="6"/>
      <c r="I43" s="6">
        <f t="shared" si="0"/>
        <v>101059772</v>
      </c>
      <c r="J43" s="6"/>
      <c r="K43" s="6">
        <v>0</v>
      </c>
      <c r="L43" s="6"/>
      <c r="M43" s="6">
        <v>101059772</v>
      </c>
      <c r="N43" s="6"/>
      <c r="O43" s="6">
        <v>0</v>
      </c>
      <c r="P43" s="6"/>
      <c r="Q43" s="6">
        <f t="shared" si="1"/>
        <v>101059772</v>
      </c>
    </row>
    <row r="44" spans="1:17" ht="23.25" customHeight="1">
      <c r="A44" s="1" t="s">
        <v>119</v>
      </c>
      <c r="C44" s="6">
        <v>0</v>
      </c>
      <c r="D44" s="6"/>
      <c r="E44" s="6">
        <v>15579859</v>
      </c>
      <c r="F44" s="6"/>
      <c r="G44" s="6">
        <v>0</v>
      </c>
      <c r="H44" s="6"/>
      <c r="I44" s="6">
        <f t="shared" si="0"/>
        <v>15579859</v>
      </c>
      <c r="J44" s="6"/>
      <c r="K44" s="6">
        <v>0</v>
      </c>
      <c r="L44" s="6"/>
      <c r="M44" s="6">
        <v>239464872</v>
      </c>
      <c r="N44" s="6"/>
      <c r="O44" s="6">
        <v>0</v>
      </c>
      <c r="P44" s="6"/>
      <c r="Q44" s="6">
        <f t="shared" si="1"/>
        <v>239464872</v>
      </c>
    </row>
    <row r="45" spans="1:17" ht="23.25" customHeight="1">
      <c r="A45" s="1" t="s">
        <v>169</v>
      </c>
      <c r="C45" s="6">
        <v>0</v>
      </c>
      <c r="D45" s="6"/>
      <c r="E45" s="6">
        <v>91683502</v>
      </c>
      <c r="F45" s="6"/>
      <c r="G45" s="6">
        <v>0</v>
      </c>
      <c r="H45" s="6"/>
      <c r="I45" s="6">
        <f>C45+E45+G45</f>
        <v>91683502</v>
      </c>
      <c r="J45" s="6"/>
      <c r="K45" s="6">
        <v>0</v>
      </c>
      <c r="L45" s="6"/>
      <c r="M45" s="6">
        <v>91683509</v>
      </c>
      <c r="N45" s="6"/>
      <c r="O45" s="6">
        <v>0</v>
      </c>
      <c r="P45" s="6"/>
      <c r="Q45" s="6">
        <f t="shared" si="1"/>
        <v>91683509</v>
      </c>
    </row>
    <row r="46" spans="1:17" ht="23.25" customHeight="1">
      <c r="A46" s="1" t="s">
        <v>122</v>
      </c>
      <c r="C46" s="6">
        <v>0</v>
      </c>
      <c r="D46" s="6"/>
      <c r="E46" s="6">
        <v>121666605</v>
      </c>
      <c r="F46" s="6"/>
      <c r="G46" s="6">
        <v>0</v>
      </c>
      <c r="H46" s="6"/>
      <c r="I46" s="6">
        <f t="shared" si="0"/>
        <v>121666605</v>
      </c>
      <c r="J46" s="6"/>
      <c r="K46" s="6">
        <v>0</v>
      </c>
      <c r="L46" s="6"/>
      <c r="M46" s="6">
        <v>489743879</v>
      </c>
      <c r="N46" s="6"/>
      <c r="O46" s="6">
        <v>0</v>
      </c>
      <c r="P46" s="6"/>
      <c r="Q46" s="6">
        <f t="shared" si="1"/>
        <v>489743879</v>
      </c>
    </row>
    <row r="47" spans="1:17" ht="24.75" thickBot="1">
      <c r="C47" s="16">
        <f>SUM(C8:C46)</f>
        <v>21881513847</v>
      </c>
      <c r="D47" s="6"/>
      <c r="E47" s="16">
        <f>SUM(E8:E46)</f>
        <v>-71026542363</v>
      </c>
      <c r="F47" s="6"/>
      <c r="G47" s="16">
        <f>SUM(G8:G46)</f>
        <v>135345115851</v>
      </c>
      <c r="H47" s="6"/>
      <c r="I47" s="16">
        <f>SUM(I8:I46)</f>
        <v>86200087335</v>
      </c>
      <c r="J47" s="6"/>
      <c r="K47" s="16">
        <f>SUM(K8:K46)</f>
        <v>194967888636</v>
      </c>
      <c r="L47" s="6"/>
      <c r="M47" s="16">
        <f>SUM(M8:M46)</f>
        <v>27911960930</v>
      </c>
      <c r="N47" s="6"/>
      <c r="O47" s="16">
        <f>SUM(O8:O46)</f>
        <v>263598346058</v>
      </c>
      <c r="P47" s="6"/>
      <c r="Q47" s="16">
        <f>SUM(Q8:Q46)</f>
        <v>486478195624</v>
      </c>
    </row>
    <row r="48" spans="1:17" ht="24.75" thickTop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3:17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18" t="s">
        <v>287</v>
      </c>
      <c r="B6" s="18" t="s">
        <v>287</v>
      </c>
      <c r="C6" s="18" t="s">
        <v>287</v>
      </c>
      <c r="E6" s="18" t="s">
        <v>202</v>
      </c>
      <c r="F6" s="18" t="s">
        <v>202</v>
      </c>
      <c r="G6" s="18" t="s">
        <v>202</v>
      </c>
      <c r="I6" s="18" t="s">
        <v>203</v>
      </c>
      <c r="J6" s="18" t="s">
        <v>203</v>
      </c>
      <c r="K6" s="18" t="s">
        <v>203</v>
      </c>
    </row>
    <row r="7" spans="1:11" ht="24.75">
      <c r="A7" s="18" t="s">
        <v>288</v>
      </c>
      <c r="C7" s="18" t="s">
        <v>181</v>
      </c>
      <c r="E7" s="18" t="s">
        <v>289</v>
      </c>
      <c r="G7" s="18" t="s">
        <v>290</v>
      </c>
      <c r="I7" s="18" t="s">
        <v>289</v>
      </c>
      <c r="K7" s="18" t="s">
        <v>290</v>
      </c>
    </row>
    <row r="8" spans="1:11">
      <c r="A8" s="1" t="s">
        <v>187</v>
      </c>
      <c r="C8" s="4" t="s">
        <v>188</v>
      </c>
      <c r="D8" s="4"/>
      <c r="E8" s="5">
        <v>1054710</v>
      </c>
      <c r="F8" s="4"/>
      <c r="G8" s="9">
        <f>E8/$E$12</f>
        <v>6.4008839168498656E-3</v>
      </c>
      <c r="H8" s="4"/>
      <c r="I8" s="5">
        <v>5485005787</v>
      </c>
      <c r="K8" s="9">
        <f>I8/$I$12</f>
        <v>0.27992586756332954</v>
      </c>
    </row>
    <row r="9" spans="1:11">
      <c r="A9" s="1" t="s">
        <v>191</v>
      </c>
      <c r="C9" s="4" t="s">
        <v>192</v>
      </c>
      <c r="D9" s="4"/>
      <c r="E9" s="5">
        <v>30018743</v>
      </c>
      <c r="F9" s="4"/>
      <c r="G9" s="9">
        <f t="shared" ref="G9:G11" si="0">E9/$E$12</f>
        <v>0.18217945148216047</v>
      </c>
      <c r="H9" s="4"/>
      <c r="I9" s="5">
        <v>4080938190</v>
      </c>
      <c r="K9" s="9">
        <f t="shared" ref="K9:K11" si="1">I9/$I$12</f>
        <v>0.20826963683713501</v>
      </c>
    </row>
    <row r="10" spans="1:11">
      <c r="A10" s="1" t="s">
        <v>194</v>
      </c>
      <c r="C10" s="4" t="s">
        <v>195</v>
      </c>
      <c r="D10" s="4"/>
      <c r="E10" s="5">
        <v>0</v>
      </c>
      <c r="F10" s="4"/>
      <c r="G10" s="9">
        <f t="shared" si="0"/>
        <v>0</v>
      </c>
      <c r="H10" s="4"/>
      <c r="I10" s="5">
        <v>9894847991</v>
      </c>
      <c r="K10" s="9">
        <f t="shared" si="1"/>
        <v>0.50498103663859339</v>
      </c>
    </row>
    <row r="11" spans="1:11">
      <c r="A11" s="1" t="s">
        <v>197</v>
      </c>
      <c r="C11" s="4" t="s">
        <v>198</v>
      </c>
      <c r="D11" s="4"/>
      <c r="E11" s="5">
        <v>133702227</v>
      </c>
      <c r="F11" s="4"/>
      <c r="G11" s="9">
        <f t="shared" si="0"/>
        <v>0.81141966460098969</v>
      </c>
      <c r="H11" s="4"/>
      <c r="I11" s="5">
        <v>133702227</v>
      </c>
      <c r="K11" s="9">
        <f t="shared" si="1"/>
        <v>6.8234589609420639E-3</v>
      </c>
    </row>
    <row r="12" spans="1:11" ht="24.75" thickBot="1">
      <c r="C12" s="4"/>
      <c r="D12" s="4"/>
      <c r="E12" s="11">
        <f>SUM(E8:E11)</f>
        <v>164775680</v>
      </c>
      <c r="F12" s="4"/>
      <c r="G12" s="10">
        <f>SUM(G8:G11)</f>
        <v>1</v>
      </c>
      <c r="H12" s="4"/>
      <c r="I12" s="11">
        <f>SUM(I8:I11)</f>
        <v>19594494195</v>
      </c>
      <c r="K12" s="10">
        <f>SUM(K8:K11)</f>
        <v>1</v>
      </c>
    </row>
    <row r="13" spans="1:11" ht="24.75" thickTop="1">
      <c r="C13" s="4"/>
      <c r="D13" s="4"/>
      <c r="E13" s="4"/>
      <c r="F13" s="4"/>
      <c r="G13" s="17"/>
      <c r="H13" s="4"/>
      <c r="I13" s="4"/>
    </row>
    <row r="14" spans="1:11">
      <c r="G14" s="17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12" sqref="H12"/>
    </sheetView>
  </sheetViews>
  <sheetFormatPr defaultRowHeight="24"/>
  <cols>
    <col min="1" max="1" width="39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200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202</v>
      </c>
      <c r="E5" s="13" t="s">
        <v>298</v>
      </c>
    </row>
    <row r="6" spans="1:5" ht="24.75">
      <c r="A6" s="19" t="s">
        <v>291</v>
      </c>
      <c r="C6" s="18"/>
      <c r="E6" s="12" t="s">
        <v>299</v>
      </c>
    </row>
    <row r="7" spans="1:5" ht="24.75">
      <c r="A7" s="18" t="s">
        <v>291</v>
      </c>
      <c r="C7" s="18" t="s">
        <v>184</v>
      </c>
      <c r="E7" s="18" t="s">
        <v>184</v>
      </c>
    </row>
    <row r="8" spans="1:5" ht="24.75">
      <c r="A8" s="2" t="s">
        <v>292</v>
      </c>
      <c r="C8" s="5">
        <v>894311656</v>
      </c>
      <c r="D8" s="4"/>
      <c r="E8" s="5">
        <v>63157139341</v>
      </c>
    </row>
    <row r="9" spans="1:5" ht="25.5" thickBot="1">
      <c r="A9" s="2" t="s">
        <v>209</v>
      </c>
      <c r="C9" s="11">
        <f>SUM(C8)</f>
        <v>894311656</v>
      </c>
      <c r="D9" s="4"/>
      <c r="E9" s="11">
        <f>SUM(E8)</f>
        <v>63157139341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5"/>
  <sheetViews>
    <sheetView rightToLeft="1" tabSelected="1" workbookViewId="0">
      <selection activeCell="O83" sqref="A82:O83"/>
    </sheetView>
  </sheetViews>
  <sheetFormatPr defaultRowHeight="24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.57031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18" t="s">
        <v>296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6">
        <v>40301184</v>
      </c>
      <c r="D9" s="6"/>
      <c r="E9" s="6">
        <v>459025516874</v>
      </c>
      <c r="F9" s="6"/>
      <c r="G9" s="6">
        <v>373772786942.01599</v>
      </c>
      <c r="H9" s="6"/>
      <c r="I9" s="6">
        <v>0</v>
      </c>
      <c r="J9" s="6"/>
      <c r="K9" s="6">
        <v>0</v>
      </c>
      <c r="L9" s="6"/>
      <c r="M9" s="6">
        <v>-1</v>
      </c>
      <c r="N9" s="6"/>
      <c r="O9" s="6">
        <v>1</v>
      </c>
      <c r="P9" s="6"/>
      <c r="Q9" s="6">
        <v>40301183</v>
      </c>
      <c r="R9" s="6"/>
      <c r="S9" s="6">
        <v>9290</v>
      </c>
      <c r="T9" s="6"/>
      <c r="U9" s="6">
        <v>459025505484</v>
      </c>
      <c r="V9" s="6"/>
      <c r="W9" s="6">
        <v>372170322029.08301</v>
      </c>
      <c r="X9" s="6"/>
      <c r="Y9" s="9">
        <v>9.3815463574415409E-3</v>
      </c>
    </row>
    <row r="10" spans="1:25">
      <c r="A10" s="1" t="s">
        <v>16</v>
      </c>
      <c r="C10" s="6">
        <v>18734373</v>
      </c>
      <c r="D10" s="6"/>
      <c r="E10" s="6">
        <v>20231961343</v>
      </c>
      <c r="F10" s="6"/>
      <c r="G10" s="6">
        <v>73057650354.589996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18734373</v>
      </c>
      <c r="R10" s="6"/>
      <c r="S10" s="6">
        <v>3999</v>
      </c>
      <c r="T10" s="6"/>
      <c r="U10" s="6">
        <v>20231961343</v>
      </c>
      <c r="V10" s="6"/>
      <c r="W10" s="6">
        <v>74472991019.1194</v>
      </c>
      <c r="X10" s="6"/>
      <c r="Y10" s="9">
        <v>1.8772905206788598E-3</v>
      </c>
    </row>
    <row r="11" spans="1:25">
      <c r="A11" s="1" t="s">
        <v>17</v>
      </c>
      <c r="C11" s="6">
        <v>20000001</v>
      </c>
      <c r="D11" s="6"/>
      <c r="E11" s="6">
        <v>55603088202</v>
      </c>
      <c r="F11" s="6"/>
      <c r="G11" s="6">
        <v>28290664414.5331</v>
      </c>
      <c r="H11" s="6"/>
      <c r="I11" s="6">
        <v>0</v>
      </c>
      <c r="J11" s="6"/>
      <c r="K11" s="6">
        <v>0</v>
      </c>
      <c r="L11" s="6"/>
      <c r="M11" s="6">
        <v>-4914001</v>
      </c>
      <c r="N11" s="6"/>
      <c r="O11" s="6">
        <v>7402661916</v>
      </c>
      <c r="P11" s="6"/>
      <c r="Q11" s="6">
        <v>15086000</v>
      </c>
      <c r="R11" s="6"/>
      <c r="S11" s="6">
        <v>1518</v>
      </c>
      <c r="T11" s="6"/>
      <c r="U11" s="6">
        <v>41941407329</v>
      </c>
      <c r="V11" s="6"/>
      <c r="W11" s="6">
        <v>22764289739.400002</v>
      </c>
      <c r="X11" s="6"/>
      <c r="Y11" s="9">
        <v>5.73834684936869E-4</v>
      </c>
    </row>
    <row r="12" spans="1:25">
      <c r="A12" s="1" t="s">
        <v>18</v>
      </c>
      <c r="C12" s="6">
        <v>147944099</v>
      </c>
      <c r="D12" s="6"/>
      <c r="E12" s="6">
        <v>802395861776</v>
      </c>
      <c r="F12" s="6"/>
      <c r="G12" s="6">
        <v>920619585884.547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147944099</v>
      </c>
      <c r="R12" s="6"/>
      <c r="S12" s="6">
        <v>7140</v>
      </c>
      <c r="T12" s="6"/>
      <c r="U12" s="6">
        <v>802395861776</v>
      </c>
      <c r="V12" s="6"/>
      <c r="W12" s="6">
        <v>1050035757702.1801</v>
      </c>
      <c r="X12" s="6"/>
      <c r="Y12" s="9">
        <v>2.6468954010482489E-2</v>
      </c>
    </row>
    <row r="13" spans="1:25">
      <c r="A13" s="1" t="s">
        <v>19</v>
      </c>
      <c r="C13" s="6">
        <v>6792261</v>
      </c>
      <c r="D13" s="6"/>
      <c r="E13" s="6">
        <v>60031692892</v>
      </c>
      <c r="F13" s="6"/>
      <c r="G13" s="6">
        <v>95471117245.287003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6792261</v>
      </c>
      <c r="R13" s="6"/>
      <c r="S13" s="6">
        <v>16490</v>
      </c>
      <c r="T13" s="6"/>
      <c r="U13" s="6">
        <v>60031692892</v>
      </c>
      <c r="V13" s="6"/>
      <c r="W13" s="6">
        <v>111337957805.854</v>
      </c>
      <c r="X13" s="6"/>
      <c r="Y13" s="9">
        <v>2.8065704078813307E-3</v>
      </c>
    </row>
    <row r="14" spans="1:25">
      <c r="A14" s="1" t="s">
        <v>20</v>
      </c>
      <c r="C14" s="6">
        <v>56999978</v>
      </c>
      <c r="D14" s="6"/>
      <c r="E14" s="6">
        <v>619043027034</v>
      </c>
      <c r="F14" s="6"/>
      <c r="G14" s="6">
        <v>716759475855.88501</v>
      </c>
      <c r="H14" s="6"/>
      <c r="I14" s="6">
        <v>22</v>
      </c>
      <c r="J14" s="6"/>
      <c r="K14" s="6">
        <v>22</v>
      </c>
      <c r="L14" s="6"/>
      <c r="M14" s="6">
        <v>0</v>
      </c>
      <c r="N14" s="6"/>
      <c r="O14" s="6">
        <v>0</v>
      </c>
      <c r="P14" s="6"/>
      <c r="Q14" s="6">
        <v>57000000</v>
      </c>
      <c r="R14" s="6"/>
      <c r="S14" s="6">
        <v>12030</v>
      </c>
      <c r="T14" s="6"/>
      <c r="U14" s="6">
        <v>619043027056</v>
      </c>
      <c r="V14" s="6"/>
      <c r="W14" s="6">
        <v>681630025500</v>
      </c>
      <c r="X14" s="6"/>
      <c r="Y14" s="9">
        <v>1.7182304188007223E-2</v>
      </c>
    </row>
    <row r="15" spans="1:25">
      <c r="A15" s="1" t="s">
        <v>21</v>
      </c>
      <c r="C15" s="6">
        <v>4279011</v>
      </c>
      <c r="D15" s="6"/>
      <c r="E15" s="6">
        <v>390476396427</v>
      </c>
      <c r="F15" s="6"/>
      <c r="G15" s="6">
        <v>304341565789.552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4279011</v>
      </c>
      <c r="R15" s="6"/>
      <c r="S15" s="6">
        <v>72050</v>
      </c>
      <c r="T15" s="6"/>
      <c r="U15" s="6">
        <v>390476396427</v>
      </c>
      <c r="V15" s="6"/>
      <c r="W15" s="6">
        <v>306468341231.828</v>
      </c>
      <c r="X15" s="6"/>
      <c r="Y15" s="9">
        <v>7.7253525608361939E-3</v>
      </c>
    </row>
    <row r="16" spans="1:25">
      <c r="A16" s="1" t="s">
        <v>22</v>
      </c>
      <c r="C16" s="6">
        <v>53493023</v>
      </c>
      <c r="D16" s="6"/>
      <c r="E16" s="6">
        <v>129557909053</v>
      </c>
      <c r="F16" s="6"/>
      <c r="G16" s="6">
        <v>117462999584.548</v>
      </c>
      <c r="H16" s="6"/>
      <c r="I16" s="6">
        <v>0</v>
      </c>
      <c r="J16" s="6"/>
      <c r="K16" s="6">
        <v>0</v>
      </c>
      <c r="L16" s="6"/>
      <c r="M16" s="6">
        <v>-1</v>
      </c>
      <c r="N16" s="6"/>
      <c r="O16" s="6">
        <v>1</v>
      </c>
      <c r="P16" s="6"/>
      <c r="Q16" s="6">
        <v>53493022</v>
      </c>
      <c r="R16" s="6"/>
      <c r="S16" s="6">
        <v>2259</v>
      </c>
      <c r="T16" s="6"/>
      <c r="U16" s="6">
        <v>129557906631</v>
      </c>
      <c r="V16" s="6"/>
      <c r="W16" s="6">
        <v>120121734314.647</v>
      </c>
      <c r="X16" s="6"/>
      <c r="Y16" s="9">
        <v>3.0279889402924347E-3</v>
      </c>
    </row>
    <row r="17" spans="1:25">
      <c r="A17" s="1" t="s">
        <v>23</v>
      </c>
      <c r="C17" s="6">
        <v>20105817</v>
      </c>
      <c r="D17" s="6"/>
      <c r="E17" s="6">
        <v>537876702933</v>
      </c>
      <c r="F17" s="6"/>
      <c r="G17" s="6">
        <v>3734419113606.6201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20105817</v>
      </c>
      <c r="R17" s="6"/>
      <c r="S17" s="6">
        <v>193880</v>
      </c>
      <c r="T17" s="6"/>
      <c r="U17" s="6">
        <v>537876702933</v>
      </c>
      <c r="V17" s="6"/>
      <c r="W17" s="6">
        <v>3874922010950.2402</v>
      </c>
      <c r="X17" s="6"/>
      <c r="Y17" s="9">
        <v>9.767775216197791E-2</v>
      </c>
    </row>
    <row r="18" spans="1:25">
      <c r="A18" s="1" t="s">
        <v>24</v>
      </c>
      <c r="C18" s="6">
        <v>53415570</v>
      </c>
      <c r="D18" s="6"/>
      <c r="E18" s="6">
        <v>559741724847</v>
      </c>
      <c r="F18" s="6"/>
      <c r="G18" s="6">
        <v>460888447071.78003</v>
      </c>
      <c r="H18" s="6"/>
      <c r="I18" s="6">
        <v>100000</v>
      </c>
      <c r="J18" s="6"/>
      <c r="K18" s="6">
        <v>793720017</v>
      </c>
      <c r="L18" s="6"/>
      <c r="M18" s="6">
        <v>0</v>
      </c>
      <c r="N18" s="6"/>
      <c r="O18" s="6">
        <v>0</v>
      </c>
      <c r="P18" s="6"/>
      <c r="Q18" s="6">
        <v>53515570</v>
      </c>
      <c r="R18" s="6"/>
      <c r="S18" s="6">
        <v>9560</v>
      </c>
      <c r="T18" s="6"/>
      <c r="U18" s="6">
        <v>560535444864</v>
      </c>
      <c r="V18" s="6"/>
      <c r="W18" s="6">
        <v>508564776547.26001</v>
      </c>
      <c r="X18" s="6"/>
      <c r="Y18" s="9">
        <v>1.2819732645332161E-2</v>
      </c>
    </row>
    <row r="19" spans="1:25">
      <c r="A19" s="1" t="s">
        <v>25</v>
      </c>
      <c r="C19" s="6">
        <v>33615414</v>
      </c>
      <c r="D19" s="6"/>
      <c r="E19" s="6">
        <v>979285526834</v>
      </c>
      <c r="F19" s="6"/>
      <c r="G19" s="6">
        <v>1242050502996.6399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33615414</v>
      </c>
      <c r="R19" s="6"/>
      <c r="S19" s="6">
        <v>32520</v>
      </c>
      <c r="T19" s="6"/>
      <c r="U19" s="6">
        <v>979285526834</v>
      </c>
      <c r="V19" s="6"/>
      <c r="W19" s="6">
        <v>1086668882363.48</v>
      </c>
      <c r="X19" s="6"/>
      <c r="Y19" s="9">
        <v>2.7392389698084316E-2</v>
      </c>
    </row>
    <row r="20" spans="1:25">
      <c r="A20" s="1" t="s">
        <v>26</v>
      </c>
      <c r="C20" s="6">
        <v>3900000</v>
      </c>
      <c r="D20" s="6"/>
      <c r="E20" s="6">
        <v>187738559896</v>
      </c>
      <c r="F20" s="6"/>
      <c r="G20" s="6">
        <v>436100669550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3900000</v>
      </c>
      <c r="R20" s="6"/>
      <c r="S20" s="6">
        <v>119940</v>
      </c>
      <c r="T20" s="6"/>
      <c r="U20" s="6">
        <v>187738559896</v>
      </c>
      <c r="V20" s="6"/>
      <c r="W20" s="6">
        <v>464982792300</v>
      </c>
      <c r="X20" s="6"/>
      <c r="Y20" s="9">
        <v>1.1721132404088298E-2</v>
      </c>
    </row>
    <row r="21" spans="1:25">
      <c r="A21" s="1" t="s">
        <v>27</v>
      </c>
      <c r="C21" s="6">
        <v>6230198</v>
      </c>
      <c r="D21" s="6"/>
      <c r="E21" s="6">
        <v>468167990552</v>
      </c>
      <c r="F21" s="6"/>
      <c r="G21" s="6">
        <v>353875352313.36603</v>
      </c>
      <c r="H21" s="6"/>
      <c r="I21" s="6">
        <v>0</v>
      </c>
      <c r="J21" s="6"/>
      <c r="K21" s="6">
        <v>0</v>
      </c>
      <c r="L21" s="6"/>
      <c r="M21" s="6">
        <v>-40000</v>
      </c>
      <c r="N21" s="6"/>
      <c r="O21" s="6">
        <v>2369859068</v>
      </c>
      <c r="P21" s="6"/>
      <c r="Q21" s="6">
        <v>6190198</v>
      </c>
      <c r="R21" s="6"/>
      <c r="S21" s="6">
        <v>59320</v>
      </c>
      <c r="T21" s="6"/>
      <c r="U21" s="6">
        <v>465162192081</v>
      </c>
      <c r="V21" s="6"/>
      <c r="W21" s="6">
        <v>365017690215.10797</v>
      </c>
      <c r="X21" s="6"/>
      <c r="Y21" s="9">
        <v>9.2012451808870226E-3</v>
      </c>
    </row>
    <row r="22" spans="1:25">
      <c r="A22" s="1" t="s">
        <v>28</v>
      </c>
      <c r="C22" s="6">
        <v>9200000</v>
      </c>
      <c r="D22" s="6"/>
      <c r="E22" s="6">
        <v>194066868954</v>
      </c>
      <c r="F22" s="6"/>
      <c r="G22" s="6">
        <v>632303276400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9200000</v>
      </c>
      <c r="R22" s="6"/>
      <c r="S22" s="6">
        <v>76630</v>
      </c>
      <c r="T22" s="6"/>
      <c r="U22" s="6">
        <v>194066868954</v>
      </c>
      <c r="V22" s="6"/>
      <c r="W22" s="6">
        <v>700801273800</v>
      </c>
      <c r="X22" s="6"/>
      <c r="Y22" s="9">
        <v>1.7665566672978868E-2</v>
      </c>
    </row>
    <row r="23" spans="1:25">
      <c r="A23" s="1" t="s">
        <v>29</v>
      </c>
      <c r="C23" s="6">
        <v>3593753</v>
      </c>
      <c r="D23" s="6"/>
      <c r="E23" s="6">
        <v>224817994772</v>
      </c>
      <c r="F23" s="6"/>
      <c r="G23" s="6">
        <v>376527815881.10999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3593753</v>
      </c>
      <c r="R23" s="6"/>
      <c r="S23" s="6">
        <v>121270</v>
      </c>
      <c r="T23" s="6"/>
      <c r="U23" s="6">
        <v>224817994772</v>
      </c>
      <c r="V23" s="6"/>
      <c r="W23" s="6">
        <v>433221330473.45599</v>
      </c>
      <c r="X23" s="6"/>
      <c r="Y23" s="9">
        <v>1.0920499981596136E-2</v>
      </c>
    </row>
    <row r="24" spans="1:25">
      <c r="A24" s="1" t="s">
        <v>30</v>
      </c>
      <c r="C24" s="6">
        <v>10500000</v>
      </c>
      <c r="D24" s="6"/>
      <c r="E24" s="6">
        <v>504802333303</v>
      </c>
      <c r="F24" s="6"/>
      <c r="G24" s="6">
        <v>675829743750</v>
      </c>
      <c r="H24" s="6"/>
      <c r="I24" s="6">
        <v>0</v>
      </c>
      <c r="J24" s="6"/>
      <c r="K24" s="6">
        <v>0</v>
      </c>
      <c r="L24" s="6"/>
      <c r="M24" s="6">
        <v>-381652</v>
      </c>
      <c r="N24" s="6"/>
      <c r="O24" s="6">
        <v>25747175107</v>
      </c>
      <c r="P24" s="6"/>
      <c r="Q24" s="6">
        <v>10118348</v>
      </c>
      <c r="R24" s="6"/>
      <c r="S24" s="6">
        <v>74100</v>
      </c>
      <c r="T24" s="6"/>
      <c r="U24" s="6">
        <v>486453874248</v>
      </c>
      <c r="V24" s="6"/>
      <c r="W24" s="6">
        <v>745308457758.54004</v>
      </c>
      <c r="X24" s="6"/>
      <c r="Y24" s="9">
        <v>1.8787489042472891E-2</v>
      </c>
    </row>
    <row r="25" spans="1:25">
      <c r="A25" s="1" t="s">
        <v>31</v>
      </c>
      <c r="C25" s="6">
        <v>23946682</v>
      </c>
      <c r="D25" s="6"/>
      <c r="E25" s="6">
        <v>106738653389</v>
      </c>
      <c r="F25" s="6"/>
      <c r="G25" s="6">
        <v>118735345819.595</v>
      </c>
      <c r="H25" s="6"/>
      <c r="I25" s="6">
        <v>5388003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29334685</v>
      </c>
      <c r="R25" s="6"/>
      <c r="S25" s="6">
        <v>3575</v>
      </c>
      <c r="T25" s="6"/>
      <c r="U25" s="6">
        <v>106738653389</v>
      </c>
      <c r="V25" s="6"/>
      <c r="W25" s="6">
        <v>104247513456.694</v>
      </c>
      <c r="X25" s="6"/>
      <c r="Y25" s="9">
        <v>2.6278368323671983E-3</v>
      </c>
    </row>
    <row r="26" spans="1:25">
      <c r="A26" s="1" t="s">
        <v>32</v>
      </c>
      <c r="C26" s="6">
        <v>17270364</v>
      </c>
      <c r="D26" s="6"/>
      <c r="E26" s="6">
        <v>220062578624</v>
      </c>
      <c r="F26" s="6"/>
      <c r="G26" s="6">
        <v>307815163642.20599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17270364</v>
      </c>
      <c r="R26" s="6"/>
      <c r="S26" s="6">
        <v>19840</v>
      </c>
      <c r="T26" s="6"/>
      <c r="U26" s="6">
        <v>220062578624</v>
      </c>
      <c r="V26" s="6"/>
      <c r="W26" s="6">
        <v>340605289830.52802</v>
      </c>
      <c r="X26" s="6"/>
      <c r="Y26" s="9">
        <v>8.5858654680294674E-3</v>
      </c>
    </row>
    <row r="27" spans="1:25">
      <c r="A27" s="1" t="s">
        <v>33</v>
      </c>
      <c r="C27" s="6">
        <v>2096398</v>
      </c>
      <c r="D27" s="6"/>
      <c r="E27" s="6">
        <v>76799457211</v>
      </c>
      <c r="F27" s="6"/>
      <c r="G27" s="6">
        <v>86274471480.660004</v>
      </c>
      <c r="H27" s="6"/>
      <c r="I27" s="6">
        <v>18386225</v>
      </c>
      <c r="J27" s="6"/>
      <c r="K27" s="6">
        <v>84401840243</v>
      </c>
      <c r="L27" s="6"/>
      <c r="M27" s="6">
        <v>0</v>
      </c>
      <c r="N27" s="6"/>
      <c r="O27" s="6">
        <v>0</v>
      </c>
      <c r="P27" s="6"/>
      <c r="Q27" s="6">
        <v>20482623</v>
      </c>
      <c r="R27" s="6"/>
      <c r="S27" s="6">
        <v>8897</v>
      </c>
      <c r="T27" s="6"/>
      <c r="U27" s="6">
        <v>161201297454</v>
      </c>
      <c r="V27" s="6"/>
      <c r="W27" s="6">
        <v>181149605144.85599</v>
      </c>
      <c r="X27" s="6"/>
      <c r="Y27" s="9">
        <v>4.5663593191235001E-3</v>
      </c>
    </row>
    <row r="28" spans="1:25">
      <c r="A28" s="1" t="s">
        <v>34</v>
      </c>
      <c r="C28" s="6">
        <v>80018930</v>
      </c>
      <c r="D28" s="6"/>
      <c r="E28" s="6">
        <v>1212028347444</v>
      </c>
      <c r="F28" s="6"/>
      <c r="G28" s="6">
        <v>1143030285556.6001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80018930</v>
      </c>
      <c r="R28" s="6"/>
      <c r="S28" s="6">
        <v>13780</v>
      </c>
      <c r="T28" s="6"/>
      <c r="U28" s="6">
        <v>1212028347444</v>
      </c>
      <c r="V28" s="6"/>
      <c r="W28" s="6">
        <v>1096100023310.37</v>
      </c>
      <c r="X28" s="6"/>
      <c r="Y28" s="9">
        <v>2.7630126779091813E-2</v>
      </c>
    </row>
    <row r="29" spans="1:25">
      <c r="A29" s="1" t="s">
        <v>35</v>
      </c>
      <c r="C29" s="6">
        <v>91882731</v>
      </c>
      <c r="D29" s="6"/>
      <c r="E29" s="6">
        <v>405026341059</v>
      </c>
      <c r="F29" s="6"/>
      <c r="G29" s="6">
        <v>393201603771.11798</v>
      </c>
      <c r="H29" s="6"/>
      <c r="I29" s="6">
        <v>0</v>
      </c>
      <c r="J29" s="6"/>
      <c r="K29" s="6">
        <v>0</v>
      </c>
      <c r="L29" s="6"/>
      <c r="M29" s="6">
        <v>-1</v>
      </c>
      <c r="N29" s="6"/>
      <c r="O29" s="6">
        <v>1</v>
      </c>
      <c r="P29" s="6"/>
      <c r="Q29" s="6">
        <v>91882730</v>
      </c>
      <c r="R29" s="6"/>
      <c r="S29" s="6">
        <v>4282</v>
      </c>
      <c r="T29" s="6"/>
      <c r="U29" s="6">
        <v>405026336651</v>
      </c>
      <c r="V29" s="6"/>
      <c r="W29" s="6">
        <v>391100870853.33301</v>
      </c>
      <c r="X29" s="6"/>
      <c r="Y29" s="9">
        <v>9.8587413696559576E-3</v>
      </c>
    </row>
    <row r="30" spans="1:25">
      <c r="A30" s="1" t="s">
        <v>36</v>
      </c>
      <c r="C30" s="6">
        <v>3611455</v>
      </c>
      <c r="D30" s="6"/>
      <c r="E30" s="6">
        <v>124036764462</v>
      </c>
      <c r="F30" s="6"/>
      <c r="G30" s="6">
        <v>154907069264.66299</v>
      </c>
      <c r="H30" s="6"/>
      <c r="I30" s="6">
        <v>20667</v>
      </c>
      <c r="J30" s="6"/>
      <c r="K30" s="6">
        <v>895126424</v>
      </c>
      <c r="L30" s="6"/>
      <c r="M30" s="6">
        <v>0</v>
      </c>
      <c r="N30" s="6"/>
      <c r="O30" s="6">
        <v>0</v>
      </c>
      <c r="P30" s="6"/>
      <c r="Q30" s="6">
        <v>3632122</v>
      </c>
      <c r="R30" s="6"/>
      <c r="S30" s="6">
        <v>54450</v>
      </c>
      <c r="T30" s="6"/>
      <c r="U30" s="6">
        <v>124931890886</v>
      </c>
      <c r="V30" s="6"/>
      <c r="W30" s="6">
        <v>196592317094.745</v>
      </c>
      <c r="X30" s="6"/>
      <c r="Y30" s="9">
        <v>4.9556340932447387E-3</v>
      </c>
    </row>
    <row r="31" spans="1:25">
      <c r="A31" s="1" t="s">
        <v>37</v>
      </c>
      <c r="C31" s="6">
        <v>609408</v>
      </c>
      <c r="D31" s="6"/>
      <c r="E31" s="6">
        <v>6188538240</v>
      </c>
      <c r="F31" s="6"/>
      <c r="G31" s="6">
        <v>6627255325.0559998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609408</v>
      </c>
      <c r="R31" s="6"/>
      <c r="S31" s="6">
        <v>13900</v>
      </c>
      <c r="T31" s="6"/>
      <c r="U31" s="6">
        <v>6188538240</v>
      </c>
      <c r="V31" s="6"/>
      <c r="W31" s="6">
        <v>8420370111.3599997</v>
      </c>
      <c r="X31" s="6"/>
      <c r="Y31" s="9">
        <v>2.1225790416562536E-4</v>
      </c>
    </row>
    <row r="32" spans="1:25">
      <c r="A32" s="1" t="s">
        <v>38</v>
      </c>
      <c r="C32" s="6">
        <v>23455000</v>
      </c>
      <c r="D32" s="6"/>
      <c r="E32" s="6">
        <v>144537760559</v>
      </c>
      <c r="F32" s="6"/>
      <c r="G32" s="6">
        <v>80275069388.25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23455000</v>
      </c>
      <c r="R32" s="6"/>
      <c r="S32" s="6">
        <v>3764</v>
      </c>
      <c r="T32" s="6"/>
      <c r="U32" s="6">
        <v>144537760559</v>
      </c>
      <c r="V32" s="6"/>
      <c r="W32" s="6">
        <v>87759326511</v>
      </c>
      <c r="X32" s="6"/>
      <c r="Y32" s="9">
        <v>2.2122080704126035E-3</v>
      </c>
    </row>
    <row r="33" spans="1:25">
      <c r="A33" s="1" t="s">
        <v>39</v>
      </c>
      <c r="C33" s="6">
        <v>3500754</v>
      </c>
      <c r="D33" s="6"/>
      <c r="E33" s="6">
        <v>45043237499</v>
      </c>
      <c r="F33" s="6"/>
      <c r="G33" s="6">
        <v>114280721029.908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3500754</v>
      </c>
      <c r="R33" s="6"/>
      <c r="S33" s="6">
        <v>34590</v>
      </c>
      <c r="T33" s="6"/>
      <c r="U33" s="6">
        <v>45043237499</v>
      </c>
      <c r="V33" s="6"/>
      <c r="W33" s="6">
        <v>120370588928.883</v>
      </c>
      <c r="X33" s="6"/>
      <c r="Y33" s="9">
        <v>3.0342619850827596E-3</v>
      </c>
    </row>
    <row r="34" spans="1:25">
      <c r="A34" s="1" t="s">
        <v>40</v>
      </c>
      <c r="C34" s="6">
        <v>11563726</v>
      </c>
      <c r="D34" s="6"/>
      <c r="E34" s="6">
        <v>161118640607</v>
      </c>
      <c r="F34" s="6"/>
      <c r="G34" s="6">
        <v>151158222068.44501</v>
      </c>
      <c r="H34" s="6"/>
      <c r="I34" s="6">
        <v>20000</v>
      </c>
      <c r="J34" s="6"/>
      <c r="K34" s="6">
        <v>272847513</v>
      </c>
      <c r="L34" s="6"/>
      <c r="M34" s="6">
        <v>0</v>
      </c>
      <c r="N34" s="6"/>
      <c r="O34" s="6">
        <v>0</v>
      </c>
      <c r="P34" s="6"/>
      <c r="Q34" s="6">
        <v>11583726</v>
      </c>
      <c r="R34" s="6"/>
      <c r="S34" s="6">
        <v>15280</v>
      </c>
      <c r="T34" s="6"/>
      <c r="U34" s="6">
        <v>161391488120</v>
      </c>
      <c r="V34" s="6"/>
      <c r="W34" s="6">
        <v>175946187246.98401</v>
      </c>
      <c r="X34" s="6"/>
      <c r="Y34" s="9">
        <v>4.4351932821330162E-3</v>
      </c>
    </row>
    <row r="35" spans="1:25">
      <c r="A35" s="1" t="s">
        <v>41</v>
      </c>
      <c r="C35" s="6">
        <v>609408</v>
      </c>
      <c r="D35" s="6"/>
      <c r="E35" s="6">
        <v>6798275291</v>
      </c>
      <c r="F35" s="6"/>
      <c r="G35" s="6">
        <v>7233037347.4560003</v>
      </c>
      <c r="H35" s="6"/>
      <c r="I35" s="6">
        <v>5000</v>
      </c>
      <c r="J35" s="6"/>
      <c r="K35" s="6">
        <v>62106627</v>
      </c>
      <c r="L35" s="6"/>
      <c r="M35" s="6">
        <v>0</v>
      </c>
      <c r="N35" s="6"/>
      <c r="O35" s="6">
        <v>0</v>
      </c>
      <c r="P35" s="6"/>
      <c r="Q35" s="6">
        <v>614408</v>
      </c>
      <c r="R35" s="6"/>
      <c r="S35" s="6">
        <v>16200</v>
      </c>
      <c r="T35" s="6"/>
      <c r="U35" s="6">
        <v>6860381918</v>
      </c>
      <c r="V35" s="6"/>
      <c r="W35" s="6">
        <v>9894186812.8799992</v>
      </c>
      <c r="X35" s="6"/>
      <c r="Y35" s="9">
        <v>2.4940938801392906E-4</v>
      </c>
    </row>
    <row r="36" spans="1:25">
      <c r="A36" s="1" t="s">
        <v>42</v>
      </c>
      <c r="C36" s="6">
        <v>2151000</v>
      </c>
      <c r="D36" s="6"/>
      <c r="E36" s="6">
        <v>30388286852</v>
      </c>
      <c r="F36" s="6"/>
      <c r="G36" s="6">
        <v>36520482474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2151000</v>
      </c>
      <c r="R36" s="6"/>
      <c r="S36" s="6">
        <v>19490</v>
      </c>
      <c r="T36" s="6"/>
      <c r="U36" s="6">
        <v>30388286852</v>
      </c>
      <c r="V36" s="6"/>
      <c r="W36" s="6">
        <v>41673548209.5</v>
      </c>
      <c r="X36" s="6"/>
      <c r="Y36" s="9">
        <v>1.0504930169470839E-3</v>
      </c>
    </row>
    <row r="37" spans="1:25">
      <c r="A37" s="1" t="s">
        <v>43</v>
      </c>
      <c r="C37" s="6">
        <v>11470105</v>
      </c>
      <c r="D37" s="6"/>
      <c r="E37" s="6">
        <v>190836518184</v>
      </c>
      <c r="F37" s="6"/>
      <c r="G37" s="6">
        <v>157573675835.95499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11470105</v>
      </c>
      <c r="R37" s="6"/>
      <c r="S37" s="6">
        <v>16170</v>
      </c>
      <c r="T37" s="6"/>
      <c r="U37" s="6">
        <v>190836518184</v>
      </c>
      <c r="V37" s="6"/>
      <c r="W37" s="6">
        <v>184368041842.793</v>
      </c>
      <c r="X37" s="6"/>
      <c r="Y37" s="9">
        <v>4.647488606691539E-3</v>
      </c>
    </row>
    <row r="38" spans="1:25">
      <c r="A38" s="1" t="s">
        <v>44</v>
      </c>
      <c r="C38" s="6">
        <v>14864532</v>
      </c>
      <c r="D38" s="6"/>
      <c r="E38" s="6">
        <v>262188567714</v>
      </c>
      <c r="F38" s="6"/>
      <c r="G38" s="6">
        <v>257251692682.38599</v>
      </c>
      <c r="H38" s="6"/>
      <c r="I38" s="6">
        <v>660000</v>
      </c>
      <c r="J38" s="6"/>
      <c r="K38" s="6">
        <v>11797390703</v>
      </c>
      <c r="L38" s="6"/>
      <c r="M38" s="6">
        <v>0</v>
      </c>
      <c r="N38" s="6"/>
      <c r="O38" s="6">
        <v>0</v>
      </c>
      <c r="P38" s="6"/>
      <c r="Q38" s="6">
        <v>15524532</v>
      </c>
      <c r="R38" s="6"/>
      <c r="S38" s="6">
        <v>17770</v>
      </c>
      <c r="T38" s="6"/>
      <c r="U38" s="6">
        <v>273985958417</v>
      </c>
      <c r="V38" s="6"/>
      <c r="W38" s="6">
        <v>274229501584.84201</v>
      </c>
      <c r="X38" s="6"/>
      <c r="Y38" s="9">
        <v>6.9126865561710271E-3</v>
      </c>
    </row>
    <row r="39" spans="1:25">
      <c r="A39" s="1" t="s">
        <v>45</v>
      </c>
      <c r="C39" s="6">
        <v>12437997</v>
      </c>
      <c r="D39" s="6"/>
      <c r="E39" s="6">
        <v>234911605079</v>
      </c>
      <c r="F39" s="6"/>
      <c r="G39" s="6">
        <v>285608190202.33502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12437997</v>
      </c>
      <c r="R39" s="6"/>
      <c r="S39" s="6">
        <v>21300</v>
      </c>
      <c r="T39" s="6"/>
      <c r="U39" s="6">
        <v>234911605079</v>
      </c>
      <c r="V39" s="6"/>
      <c r="W39" s="6">
        <v>263353006550.20499</v>
      </c>
      <c r="X39" s="6"/>
      <c r="Y39" s="9">
        <v>6.6385154674673012E-3</v>
      </c>
    </row>
    <row r="40" spans="1:25">
      <c r="A40" s="1" t="s">
        <v>46</v>
      </c>
      <c r="C40" s="6">
        <v>31040229</v>
      </c>
      <c r="D40" s="6"/>
      <c r="E40" s="6">
        <v>174640928888</v>
      </c>
      <c r="F40" s="6"/>
      <c r="G40" s="6">
        <v>493997189595.57501</v>
      </c>
      <c r="H40" s="6"/>
      <c r="I40" s="6">
        <v>3000000</v>
      </c>
      <c r="J40" s="6"/>
      <c r="K40" s="6">
        <v>55551504000</v>
      </c>
      <c r="L40" s="6"/>
      <c r="M40" s="6">
        <v>0</v>
      </c>
      <c r="N40" s="6"/>
      <c r="O40" s="6">
        <v>0</v>
      </c>
      <c r="P40" s="6"/>
      <c r="Q40" s="6">
        <v>34040229</v>
      </c>
      <c r="R40" s="6"/>
      <c r="S40" s="6">
        <v>18830</v>
      </c>
      <c r="T40" s="6"/>
      <c r="U40" s="6">
        <v>230192432888</v>
      </c>
      <c r="V40" s="6"/>
      <c r="W40" s="6">
        <v>637163695873.18298</v>
      </c>
      <c r="X40" s="6"/>
      <c r="Y40" s="9">
        <v>1.6061411660991967E-2</v>
      </c>
    </row>
    <row r="41" spans="1:25">
      <c r="A41" s="1" t="s">
        <v>47</v>
      </c>
      <c r="C41" s="6">
        <v>7999999</v>
      </c>
      <c r="D41" s="6"/>
      <c r="E41" s="6">
        <v>39198860550</v>
      </c>
      <c r="F41" s="6"/>
      <c r="G41" s="6">
        <v>23729958633.754799</v>
      </c>
      <c r="H41" s="6"/>
      <c r="I41" s="6">
        <v>1</v>
      </c>
      <c r="J41" s="6"/>
      <c r="K41" s="6">
        <v>1</v>
      </c>
      <c r="L41" s="6"/>
      <c r="M41" s="6">
        <v>0</v>
      </c>
      <c r="N41" s="6"/>
      <c r="O41" s="6">
        <v>0</v>
      </c>
      <c r="P41" s="6"/>
      <c r="Q41" s="6">
        <v>8000000</v>
      </c>
      <c r="R41" s="6"/>
      <c r="S41" s="6">
        <v>3272</v>
      </c>
      <c r="T41" s="6"/>
      <c r="U41" s="6">
        <v>39198860551</v>
      </c>
      <c r="V41" s="6"/>
      <c r="W41" s="6">
        <v>26020252800</v>
      </c>
      <c r="X41" s="6"/>
      <c r="Y41" s="9">
        <v>6.5590992464055801E-4</v>
      </c>
    </row>
    <row r="42" spans="1:25">
      <c r="A42" s="1" t="s">
        <v>48</v>
      </c>
      <c r="C42" s="6">
        <v>26914264</v>
      </c>
      <c r="D42" s="6"/>
      <c r="E42" s="6">
        <v>99720726019</v>
      </c>
      <c r="F42" s="6"/>
      <c r="G42" s="6">
        <v>211892663103.26401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26914264</v>
      </c>
      <c r="R42" s="6"/>
      <c r="S42" s="6">
        <v>9020</v>
      </c>
      <c r="T42" s="6"/>
      <c r="U42" s="6">
        <v>99720726019</v>
      </c>
      <c r="V42" s="6"/>
      <c r="W42" s="6">
        <v>241322199645.384</v>
      </c>
      <c r="X42" s="6"/>
      <c r="Y42" s="9">
        <v>6.0831701751759126E-3</v>
      </c>
    </row>
    <row r="43" spans="1:25">
      <c r="A43" s="1" t="s">
        <v>49</v>
      </c>
      <c r="C43" s="6">
        <v>15000000</v>
      </c>
      <c r="D43" s="6"/>
      <c r="E43" s="6">
        <v>100009341807</v>
      </c>
      <c r="F43" s="6"/>
      <c r="G43" s="6">
        <v>74046784500</v>
      </c>
      <c r="H43" s="6"/>
      <c r="I43" s="6">
        <v>0</v>
      </c>
      <c r="J43" s="6"/>
      <c r="K43" s="6">
        <v>0</v>
      </c>
      <c r="L43" s="6"/>
      <c r="M43" s="6">
        <v>-1000000</v>
      </c>
      <c r="N43" s="6"/>
      <c r="O43" s="6">
        <v>5372840278</v>
      </c>
      <c r="P43" s="6"/>
      <c r="Q43" s="6">
        <v>14000000</v>
      </c>
      <c r="R43" s="6"/>
      <c r="S43" s="6">
        <v>5220</v>
      </c>
      <c r="T43" s="6"/>
      <c r="U43" s="6">
        <v>93342052352</v>
      </c>
      <c r="V43" s="6"/>
      <c r="W43" s="6">
        <v>72645174000</v>
      </c>
      <c r="X43" s="6"/>
      <c r="Y43" s="9">
        <v>1.8312155139338319E-3</v>
      </c>
    </row>
    <row r="44" spans="1:25">
      <c r="A44" s="1" t="s">
        <v>50</v>
      </c>
      <c r="C44" s="6">
        <v>38806083</v>
      </c>
      <c r="D44" s="6"/>
      <c r="E44" s="6">
        <v>154643255693</v>
      </c>
      <c r="F44" s="6"/>
      <c r="G44" s="6">
        <v>145467029445.992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38806083</v>
      </c>
      <c r="R44" s="6"/>
      <c r="S44" s="6">
        <v>4072</v>
      </c>
      <c r="T44" s="6"/>
      <c r="U44" s="6">
        <v>154643255693</v>
      </c>
      <c r="V44" s="6"/>
      <c r="W44" s="6">
        <v>157078160674.64301</v>
      </c>
      <c r="X44" s="6"/>
      <c r="Y44" s="9">
        <v>3.9595743101612972E-3</v>
      </c>
    </row>
    <row r="45" spans="1:25">
      <c r="A45" s="1" t="s">
        <v>51</v>
      </c>
      <c r="C45" s="6">
        <v>121996621</v>
      </c>
      <c r="D45" s="6"/>
      <c r="E45" s="6">
        <v>1081858168261</v>
      </c>
      <c r="F45" s="6"/>
      <c r="G45" s="6">
        <v>1319425663222.9399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121996621</v>
      </c>
      <c r="R45" s="6"/>
      <c r="S45" s="6">
        <v>11970</v>
      </c>
      <c r="T45" s="6"/>
      <c r="U45" s="6">
        <v>1081858168261</v>
      </c>
      <c r="V45" s="6"/>
      <c r="W45" s="6">
        <v>1451610771027.45</v>
      </c>
      <c r="X45" s="6"/>
      <c r="Y45" s="9">
        <v>3.6591724098546691E-2</v>
      </c>
    </row>
    <row r="46" spans="1:25">
      <c r="A46" s="1" t="s">
        <v>52</v>
      </c>
      <c r="C46" s="6">
        <v>210139224</v>
      </c>
      <c r="D46" s="6"/>
      <c r="E46" s="6">
        <v>2660435601374</v>
      </c>
      <c r="F46" s="6"/>
      <c r="G46" s="6">
        <v>2847155647262.4399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210139224</v>
      </c>
      <c r="R46" s="6"/>
      <c r="S46" s="6">
        <v>15970</v>
      </c>
      <c r="T46" s="6"/>
      <c r="U46" s="6">
        <v>2660435601374</v>
      </c>
      <c r="V46" s="6"/>
      <c r="W46" s="6">
        <v>3335955663006.6802</v>
      </c>
      <c r="X46" s="6"/>
      <c r="Y46" s="9">
        <v>8.4091666762244305E-2</v>
      </c>
    </row>
    <row r="47" spans="1:25">
      <c r="A47" s="1" t="s">
        <v>53</v>
      </c>
      <c r="C47" s="6">
        <v>13633830</v>
      </c>
      <c r="D47" s="6"/>
      <c r="E47" s="6">
        <v>612380513579</v>
      </c>
      <c r="F47" s="6"/>
      <c r="G47" s="6">
        <v>531943816926.375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13633830</v>
      </c>
      <c r="R47" s="6"/>
      <c r="S47" s="6">
        <v>39250</v>
      </c>
      <c r="T47" s="6"/>
      <c r="U47" s="6">
        <v>612380513579</v>
      </c>
      <c r="V47" s="6"/>
      <c r="W47" s="6">
        <v>531943816926.375</v>
      </c>
      <c r="X47" s="6"/>
      <c r="Y47" s="9">
        <v>1.3409063761025006E-2</v>
      </c>
    </row>
    <row r="48" spans="1:25">
      <c r="A48" s="1" t="s">
        <v>54</v>
      </c>
      <c r="C48" s="6">
        <v>5015723</v>
      </c>
      <c r="D48" s="6"/>
      <c r="E48" s="6">
        <v>34447076855</v>
      </c>
      <c r="F48" s="6"/>
      <c r="G48" s="6">
        <v>108642313175.188</v>
      </c>
      <c r="H48" s="6"/>
      <c r="I48" s="6">
        <v>3459320</v>
      </c>
      <c r="J48" s="6"/>
      <c r="K48" s="6">
        <v>82463083584</v>
      </c>
      <c r="L48" s="6"/>
      <c r="M48" s="6">
        <v>0</v>
      </c>
      <c r="N48" s="6"/>
      <c r="O48" s="6">
        <v>0</v>
      </c>
      <c r="P48" s="6"/>
      <c r="Q48" s="6">
        <v>8475043</v>
      </c>
      <c r="R48" s="6"/>
      <c r="S48" s="6">
        <v>24030</v>
      </c>
      <c r="T48" s="6"/>
      <c r="U48" s="6">
        <v>116910160439</v>
      </c>
      <c r="V48" s="6"/>
      <c r="W48" s="6">
        <v>202443534354.42401</v>
      </c>
      <c r="X48" s="6"/>
      <c r="Y48" s="9">
        <v>5.1031296422446165E-3</v>
      </c>
    </row>
    <row r="49" spans="1:25">
      <c r="A49" s="1" t="s">
        <v>55</v>
      </c>
      <c r="C49" s="6">
        <v>3197188</v>
      </c>
      <c r="D49" s="6"/>
      <c r="E49" s="6">
        <v>108704212831</v>
      </c>
      <c r="F49" s="6"/>
      <c r="G49" s="6">
        <v>107453749568.634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3197188</v>
      </c>
      <c r="R49" s="6"/>
      <c r="S49" s="6">
        <v>35280</v>
      </c>
      <c r="T49" s="6"/>
      <c r="U49" s="6">
        <v>108704212831</v>
      </c>
      <c r="V49" s="6"/>
      <c r="W49" s="6">
        <v>112125651723.79201</v>
      </c>
      <c r="X49" s="6"/>
      <c r="Y49" s="9">
        <v>2.8264263355821766E-3</v>
      </c>
    </row>
    <row r="50" spans="1:25">
      <c r="A50" s="1" t="s">
        <v>56</v>
      </c>
      <c r="C50" s="6">
        <v>10613234</v>
      </c>
      <c r="D50" s="6"/>
      <c r="E50" s="6">
        <v>82119701719</v>
      </c>
      <c r="F50" s="6"/>
      <c r="G50" s="6">
        <v>81024654779.136002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10613234</v>
      </c>
      <c r="R50" s="6"/>
      <c r="S50" s="6">
        <v>7120</v>
      </c>
      <c r="T50" s="6"/>
      <c r="U50" s="6">
        <v>82119701719</v>
      </c>
      <c r="V50" s="6"/>
      <c r="W50" s="6">
        <v>75116607034.824005</v>
      </c>
      <c r="X50" s="6"/>
      <c r="Y50" s="9">
        <v>1.8935145802836254E-3</v>
      </c>
    </row>
    <row r="51" spans="1:25">
      <c r="A51" s="1" t="s">
        <v>57</v>
      </c>
      <c r="C51" s="6">
        <v>18866147</v>
      </c>
      <c r="D51" s="6"/>
      <c r="E51" s="6">
        <v>346264788773</v>
      </c>
      <c r="F51" s="6"/>
      <c r="G51" s="6">
        <v>330256063220.414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18866147</v>
      </c>
      <c r="R51" s="6"/>
      <c r="S51" s="6">
        <v>19010</v>
      </c>
      <c r="T51" s="6"/>
      <c r="U51" s="6">
        <v>346264788773</v>
      </c>
      <c r="V51" s="6"/>
      <c r="W51" s="6">
        <v>356511514015.90399</v>
      </c>
      <c r="X51" s="6"/>
      <c r="Y51" s="9">
        <v>8.9868243052451374E-3</v>
      </c>
    </row>
    <row r="52" spans="1:25">
      <c r="A52" s="1" t="s">
        <v>58</v>
      </c>
      <c r="C52" s="6">
        <v>13085982</v>
      </c>
      <c r="D52" s="6"/>
      <c r="E52" s="6">
        <v>318485229714</v>
      </c>
      <c r="F52" s="6"/>
      <c r="G52" s="6">
        <v>334048532054.328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13085982</v>
      </c>
      <c r="R52" s="6"/>
      <c r="S52" s="6">
        <v>27240</v>
      </c>
      <c r="T52" s="6"/>
      <c r="U52" s="6">
        <v>318485229714</v>
      </c>
      <c r="V52" s="6"/>
      <c r="W52" s="6">
        <v>354341199889.40399</v>
      </c>
      <c r="X52" s="6"/>
      <c r="Y52" s="9">
        <v>8.9321157447211225E-3</v>
      </c>
    </row>
    <row r="53" spans="1:25">
      <c r="A53" s="1" t="s">
        <v>59</v>
      </c>
      <c r="C53" s="6">
        <v>18879035</v>
      </c>
      <c r="D53" s="6"/>
      <c r="E53" s="6">
        <v>196022188675</v>
      </c>
      <c r="F53" s="6"/>
      <c r="G53" s="6">
        <v>237023480888.302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18879035</v>
      </c>
      <c r="R53" s="6"/>
      <c r="S53" s="6">
        <v>13260</v>
      </c>
      <c r="T53" s="6"/>
      <c r="U53" s="6">
        <v>196022188675</v>
      </c>
      <c r="V53" s="6"/>
      <c r="W53" s="6">
        <v>248846504875.60501</v>
      </c>
      <c r="X53" s="6"/>
      <c r="Y53" s="9">
        <v>6.2728403722512776E-3</v>
      </c>
    </row>
    <row r="54" spans="1:25">
      <c r="A54" s="1" t="s">
        <v>60</v>
      </c>
      <c r="C54" s="6">
        <v>11180075</v>
      </c>
      <c r="D54" s="6"/>
      <c r="E54" s="6">
        <v>263030407928</v>
      </c>
      <c r="F54" s="6"/>
      <c r="G54" s="6">
        <v>322959866271.97498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11180075</v>
      </c>
      <c r="R54" s="6"/>
      <c r="S54" s="6">
        <v>33610</v>
      </c>
      <c r="T54" s="6"/>
      <c r="U54" s="6">
        <v>263030407928</v>
      </c>
      <c r="V54" s="6"/>
      <c r="W54" s="6">
        <v>373526534941.53699</v>
      </c>
      <c r="X54" s="6"/>
      <c r="Y54" s="9">
        <v>9.4157333238804007E-3</v>
      </c>
    </row>
    <row r="55" spans="1:25">
      <c r="A55" s="1" t="s">
        <v>61</v>
      </c>
      <c r="C55" s="6">
        <v>7900000</v>
      </c>
      <c r="D55" s="6"/>
      <c r="E55" s="6">
        <v>106607892501</v>
      </c>
      <c r="F55" s="6"/>
      <c r="G55" s="6">
        <v>87168244500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7900000</v>
      </c>
      <c r="R55" s="6"/>
      <c r="S55" s="6">
        <v>13830</v>
      </c>
      <c r="T55" s="6"/>
      <c r="U55" s="6">
        <v>106607892501</v>
      </c>
      <c r="V55" s="6"/>
      <c r="W55" s="6">
        <v>108606920850</v>
      </c>
      <c r="X55" s="6"/>
      <c r="Y55" s="9">
        <v>2.7377273317716021E-3</v>
      </c>
    </row>
    <row r="56" spans="1:25">
      <c r="A56" s="1" t="s">
        <v>62</v>
      </c>
      <c r="C56" s="6">
        <v>4020036</v>
      </c>
      <c r="D56" s="6"/>
      <c r="E56" s="6">
        <v>66835717512</v>
      </c>
      <c r="F56" s="6"/>
      <c r="G56" s="6">
        <v>51230217193.956001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4020036</v>
      </c>
      <c r="R56" s="6"/>
      <c r="S56" s="6">
        <v>13240</v>
      </c>
      <c r="T56" s="6"/>
      <c r="U56" s="6">
        <v>66835717512</v>
      </c>
      <c r="V56" s="6"/>
      <c r="W56" s="6">
        <v>52908586243.991997</v>
      </c>
      <c r="X56" s="6"/>
      <c r="Y56" s="9">
        <v>1.3337021389790362E-3</v>
      </c>
    </row>
    <row r="57" spans="1:25">
      <c r="A57" s="1" t="s">
        <v>63</v>
      </c>
      <c r="C57" s="6">
        <v>9529900</v>
      </c>
      <c r="D57" s="6"/>
      <c r="E57" s="6">
        <v>90994180514</v>
      </c>
      <c r="F57" s="6"/>
      <c r="G57" s="6">
        <v>81658958958.899994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9529900</v>
      </c>
      <c r="R57" s="6"/>
      <c r="S57" s="6">
        <v>8580</v>
      </c>
      <c r="T57" s="6"/>
      <c r="U57" s="6">
        <v>90994180514</v>
      </c>
      <c r="V57" s="6"/>
      <c r="W57" s="6">
        <v>81280031075.100006</v>
      </c>
      <c r="X57" s="6"/>
      <c r="Y57" s="9">
        <v>2.0488801345254827E-3</v>
      </c>
    </row>
    <row r="58" spans="1:25">
      <c r="A58" s="1" t="s">
        <v>64</v>
      </c>
      <c r="C58" s="6">
        <v>17540882</v>
      </c>
      <c r="D58" s="6"/>
      <c r="E58" s="6">
        <v>200515542025</v>
      </c>
      <c r="F58" s="6"/>
      <c r="G58" s="6">
        <v>201740464111.797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17540882</v>
      </c>
      <c r="R58" s="6"/>
      <c r="S58" s="6">
        <v>13190</v>
      </c>
      <c r="T58" s="6"/>
      <c r="U58" s="6">
        <v>200515542025</v>
      </c>
      <c r="V58" s="6"/>
      <c r="W58" s="6">
        <v>229987616390.19901</v>
      </c>
      <c r="X58" s="6"/>
      <c r="Y58" s="9">
        <v>5.7974517501519817E-3</v>
      </c>
    </row>
    <row r="59" spans="1:25">
      <c r="A59" s="1" t="s">
        <v>65</v>
      </c>
      <c r="C59" s="6">
        <v>2705000</v>
      </c>
      <c r="D59" s="6"/>
      <c r="E59" s="6">
        <v>41359271560</v>
      </c>
      <c r="F59" s="6"/>
      <c r="G59" s="6">
        <v>29282178172.5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2705000</v>
      </c>
      <c r="R59" s="6"/>
      <c r="S59" s="6">
        <v>10720</v>
      </c>
      <c r="T59" s="6"/>
      <c r="U59" s="6">
        <v>41359271560</v>
      </c>
      <c r="V59" s="6"/>
      <c r="W59" s="6">
        <v>28825064280</v>
      </c>
      <c r="X59" s="6"/>
      <c r="Y59" s="9">
        <v>7.266126845490925E-4</v>
      </c>
    </row>
    <row r="60" spans="1:25">
      <c r="A60" s="1" t="s">
        <v>66</v>
      </c>
      <c r="C60" s="6">
        <v>5881958</v>
      </c>
      <c r="D60" s="6"/>
      <c r="E60" s="6">
        <v>36190617892</v>
      </c>
      <c r="F60" s="6"/>
      <c r="G60" s="6">
        <v>37771363860.353996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5881958</v>
      </c>
      <c r="R60" s="6"/>
      <c r="S60" s="6">
        <v>7040</v>
      </c>
      <c r="T60" s="6"/>
      <c r="U60" s="6">
        <v>36190617892</v>
      </c>
      <c r="V60" s="6"/>
      <c r="W60" s="6">
        <v>41162600863.295998</v>
      </c>
      <c r="X60" s="6"/>
      <c r="Y60" s="9">
        <v>1.0376132252740392E-3</v>
      </c>
    </row>
    <row r="61" spans="1:25">
      <c r="A61" s="1" t="s">
        <v>67</v>
      </c>
      <c r="C61" s="6">
        <v>15000000</v>
      </c>
      <c r="D61" s="6"/>
      <c r="E61" s="6">
        <v>644430335707</v>
      </c>
      <c r="F61" s="6"/>
      <c r="G61" s="6">
        <v>847377922500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15000000</v>
      </c>
      <c r="R61" s="6"/>
      <c r="S61" s="6">
        <v>58820</v>
      </c>
      <c r="T61" s="6"/>
      <c r="U61" s="6">
        <v>644430335707</v>
      </c>
      <c r="V61" s="6"/>
      <c r="W61" s="6">
        <v>877050315000</v>
      </c>
      <c r="X61" s="6"/>
      <c r="Y61" s="9">
        <v>2.2108394197370276E-2</v>
      </c>
    </row>
    <row r="62" spans="1:25">
      <c r="A62" s="1" t="s">
        <v>68</v>
      </c>
      <c r="C62" s="6">
        <v>7600000</v>
      </c>
      <c r="D62" s="6"/>
      <c r="E62" s="6">
        <v>45641404800</v>
      </c>
      <c r="F62" s="6"/>
      <c r="G62" s="6">
        <v>48622564080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7600000</v>
      </c>
      <c r="R62" s="6"/>
      <c r="S62" s="6">
        <v>6436</v>
      </c>
      <c r="T62" s="6"/>
      <c r="U62" s="6">
        <v>45641404800</v>
      </c>
      <c r="V62" s="6"/>
      <c r="W62" s="6">
        <v>48622564080</v>
      </c>
      <c r="X62" s="6"/>
      <c r="Y62" s="9">
        <v>1.225661510158099E-3</v>
      </c>
    </row>
    <row r="63" spans="1:25">
      <c r="A63" s="1" t="s">
        <v>69</v>
      </c>
      <c r="C63" s="6">
        <v>36233241</v>
      </c>
      <c r="D63" s="6"/>
      <c r="E63" s="6">
        <v>538950312926</v>
      </c>
      <c r="F63" s="6"/>
      <c r="G63" s="6">
        <v>506768380749.823</v>
      </c>
      <c r="H63" s="6"/>
      <c r="I63" s="6">
        <v>1614387</v>
      </c>
      <c r="J63" s="6"/>
      <c r="K63" s="6">
        <v>22408494084</v>
      </c>
      <c r="L63" s="6"/>
      <c r="M63" s="6">
        <v>0</v>
      </c>
      <c r="N63" s="6"/>
      <c r="O63" s="6">
        <v>0</v>
      </c>
      <c r="P63" s="6"/>
      <c r="Q63" s="6">
        <v>37847628</v>
      </c>
      <c r="R63" s="6"/>
      <c r="S63" s="6">
        <v>17370</v>
      </c>
      <c r="T63" s="6"/>
      <c r="U63" s="6">
        <v>561358807010</v>
      </c>
      <c r="V63" s="6"/>
      <c r="W63" s="6">
        <v>653501689234.75806</v>
      </c>
      <c r="X63" s="6"/>
      <c r="Y63" s="9">
        <v>1.6473254392764682E-2</v>
      </c>
    </row>
    <row r="64" spans="1:25">
      <c r="A64" s="1" t="s">
        <v>70</v>
      </c>
      <c r="C64" s="6">
        <v>11348739</v>
      </c>
      <c r="D64" s="6"/>
      <c r="E64" s="6">
        <v>171417224344</v>
      </c>
      <c r="F64" s="6"/>
      <c r="G64" s="6">
        <v>186816903888.85199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11348739</v>
      </c>
      <c r="R64" s="6"/>
      <c r="S64" s="6">
        <v>19590</v>
      </c>
      <c r="T64" s="6"/>
      <c r="U64" s="6">
        <v>171417224344</v>
      </c>
      <c r="V64" s="6"/>
      <c r="W64" s="6">
        <v>220998982317.79001</v>
      </c>
      <c r="X64" s="6"/>
      <c r="Y64" s="9">
        <v>5.5708692360476094E-3</v>
      </c>
    </row>
    <row r="65" spans="1:25">
      <c r="A65" s="1" t="s">
        <v>71</v>
      </c>
      <c r="C65" s="6">
        <v>46577959</v>
      </c>
      <c r="D65" s="6"/>
      <c r="E65" s="6">
        <v>298137792142</v>
      </c>
      <c r="F65" s="6"/>
      <c r="G65" s="6">
        <v>228263043309.673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46577959</v>
      </c>
      <c r="R65" s="6"/>
      <c r="S65" s="6">
        <v>5780</v>
      </c>
      <c r="T65" s="6"/>
      <c r="U65" s="6">
        <v>298137792142</v>
      </c>
      <c r="V65" s="6"/>
      <c r="W65" s="6">
        <v>267618740432.03101</v>
      </c>
      <c r="X65" s="6"/>
      <c r="Y65" s="9">
        <v>6.7460446759831068E-3</v>
      </c>
    </row>
    <row r="66" spans="1:25">
      <c r="A66" s="1" t="s">
        <v>72</v>
      </c>
      <c r="C66" s="6">
        <v>312788675</v>
      </c>
      <c r="D66" s="6"/>
      <c r="E66" s="6">
        <v>915902624080</v>
      </c>
      <c r="F66" s="6"/>
      <c r="G66" s="6">
        <v>688393667397.62195</v>
      </c>
      <c r="H66" s="6"/>
      <c r="I66" s="6">
        <v>0</v>
      </c>
      <c r="J66" s="6"/>
      <c r="K66" s="6">
        <v>0</v>
      </c>
      <c r="L66" s="6"/>
      <c r="M66" s="6">
        <v>-1</v>
      </c>
      <c r="N66" s="6"/>
      <c r="O66" s="6">
        <v>1</v>
      </c>
      <c r="P66" s="6"/>
      <c r="Q66" s="6">
        <v>312788674</v>
      </c>
      <c r="R66" s="6"/>
      <c r="S66" s="6">
        <v>2271</v>
      </c>
      <c r="T66" s="6"/>
      <c r="U66" s="6">
        <v>915902621152</v>
      </c>
      <c r="V66" s="6"/>
      <c r="W66" s="6">
        <v>706116537336.00903</v>
      </c>
      <c r="X66" s="6"/>
      <c r="Y66" s="9">
        <v>1.7799552077815074E-2</v>
      </c>
    </row>
    <row r="67" spans="1:25">
      <c r="A67" s="1" t="s">
        <v>73</v>
      </c>
      <c r="C67" s="6">
        <v>288532666</v>
      </c>
      <c r="D67" s="6"/>
      <c r="E67" s="6">
        <v>850196515368</v>
      </c>
      <c r="F67" s="6"/>
      <c r="G67" s="6">
        <v>1400808839176.5701</v>
      </c>
      <c r="H67" s="6"/>
      <c r="I67" s="6">
        <v>0</v>
      </c>
      <c r="J67" s="6"/>
      <c r="K67" s="6">
        <v>0</v>
      </c>
      <c r="L67" s="6"/>
      <c r="M67" s="6">
        <v>-1</v>
      </c>
      <c r="N67" s="6"/>
      <c r="O67" s="6">
        <v>1</v>
      </c>
      <c r="P67" s="6"/>
      <c r="Q67" s="6">
        <v>288532665</v>
      </c>
      <c r="R67" s="6"/>
      <c r="S67" s="6">
        <v>4980</v>
      </c>
      <c r="T67" s="6"/>
      <c r="U67" s="6">
        <v>850196512421</v>
      </c>
      <c r="V67" s="6"/>
      <c r="W67" s="6">
        <v>1428343160303.3899</v>
      </c>
      <c r="X67" s="6"/>
      <c r="Y67" s="9">
        <v>3.6005201864735652E-2</v>
      </c>
    </row>
    <row r="68" spans="1:25">
      <c r="A68" s="1" t="s">
        <v>74</v>
      </c>
      <c r="C68" s="6">
        <v>95851115</v>
      </c>
      <c r="D68" s="6"/>
      <c r="E68" s="6">
        <v>519622803901</v>
      </c>
      <c r="F68" s="6"/>
      <c r="G68" s="6">
        <v>479262428354.72198</v>
      </c>
      <c r="H68" s="6"/>
      <c r="I68" s="6">
        <v>0</v>
      </c>
      <c r="J68" s="6"/>
      <c r="K68" s="6">
        <v>0</v>
      </c>
      <c r="L68" s="6"/>
      <c r="M68" s="6">
        <v>-1</v>
      </c>
      <c r="N68" s="6"/>
      <c r="O68" s="6">
        <v>1</v>
      </c>
      <c r="P68" s="6"/>
      <c r="Q68" s="6">
        <v>95851114</v>
      </c>
      <c r="R68" s="6"/>
      <c r="S68" s="6">
        <v>5980</v>
      </c>
      <c r="T68" s="6"/>
      <c r="U68" s="6">
        <v>519622798480</v>
      </c>
      <c r="V68" s="6"/>
      <c r="W68" s="6">
        <v>569779183232.76599</v>
      </c>
      <c r="X68" s="6"/>
      <c r="Y68" s="9">
        <v>1.4362805158294321E-2</v>
      </c>
    </row>
    <row r="69" spans="1:25">
      <c r="A69" s="1" t="s">
        <v>75</v>
      </c>
      <c r="C69" s="6">
        <v>3957601</v>
      </c>
      <c r="D69" s="6"/>
      <c r="E69" s="6">
        <v>19187630540</v>
      </c>
      <c r="F69" s="6"/>
      <c r="G69" s="6">
        <v>24587832962.8125</v>
      </c>
      <c r="H69" s="6"/>
      <c r="I69" s="6">
        <v>125000</v>
      </c>
      <c r="J69" s="6"/>
      <c r="K69" s="6">
        <v>728675577</v>
      </c>
      <c r="L69" s="6"/>
      <c r="M69" s="6">
        <v>0</v>
      </c>
      <c r="N69" s="6"/>
      <c r="O69" s="6">
        <v>0</v>
      </c>
      <c r="P69" s="6"/>
      <c r="Q69" s="6">
        <v>4082601</v>
      </c>
      <c r="R69" s="6"/>
      <c r="S69" s="6">
        <v>6200</v>
      </c>
      <c r="T69" s="6"/>
      <c r="U69" s="6">
        <v>19916306117</v>
      </c>
      <c r="V69" s="6"/>
      <c r="W69" s="6">
        <v>25161519049.110001</v>
      </c>
      <c r="X69" s="6"/>
      <c r="Y69" s="9">
        <v>6.34263248331842E-4</v>
      </c>
    </row>
    <row r="70" spans="1:25">
      <c r="A70" s="1" t="s">
        <v>76</v>
      </c>
      <c r="C70" s="6">
        <v>52767342</v>
      </c>
      <c r="D70" s="6"/>
      <c r="E70" s="6">
        <v>238314721427</v>
      </c>
      <c r="F70" s="6"/>
      <c r="G70" s="6">
        <v>610032766544.61304</v>
      </c>
      <c r="H70" s="6"/>
      <c r="I70" s="6">
        <v>0</v>
      </c>
      <c r="J70" s="6"/>
      <c r="K70" s="6">
        <v>0</v>
      </c>
      <c r="L70" s="6"/>
      <c r="M70" s="6">
        <v>-19464168</v>
      </c>
      <c r="N70" s="6"/>
      <c r="O70" s="6">
        <v>226751321574</v>
      </c>
      <c r="P70" s="6"/>
      <c r="Q70" s="6">
        <v>33303174</v>
      </c>
      <c r="R70" s="6"/>
      <c r="S70" s="6">
        <v>12730</v>
      </c>
      <c r="T70" s="6"/>
      <c r="U70" s="6">
        <v>150408118612</v>
      </c>
      <c r="V70" s="6"/>
      <c r="W70" s="6">
        <v>421426906060.13098</v>
      </c>
      <c r="X70" s="6"/>
      <c r="Y70" s="9">
        <v>1.0623190032781083E-2</v>
      </c>
    </row>
    <row r="71" spans="1:25">
      <c r="A71" s="1" t="s">
        <v>77</v>
      </c>
      <c r="C71" s="6">
        <v>59615343</v>
      </c>
      <c r="D71" s="6"/>
      <c r="E71" s="6">
        <v>968672898538</v>
      </c>
      <c r="F71" s="6"/>
      <c r="G71" s="6">
        <v>1828783094544.3701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59615343</v>
      </c>
      <c r="R71" s="6"/>
      <c r="S71" s="6">
        <v>36720</v>
      </c>
      <c r="T71" s="6"/>
      <c r="U71" s="6">
        <v>968672898538</v>
      </c>
      <c r="V71" s="6"/>
      <c r="W71" s="6">
        <v>2176050396359.99</v>
      </c>
      <c r="X71" s="6"/>
      <c r="Y71" s="9">
        <v>5.4853158516989409E-2</v>
      </c>
    </row>
    <row r="72" spans="1:25">
      <c r="A72" s="1" t="s">
        <v>78</v>
      </c>
      <c r="C72" s="6">
        <v>91528137</v>
      </c>
      <c r="D72" s="6"/>
      <c r="E72" s="6">
        <v>1684650984141</v>
      </c>
      <c r="F72" s="6"/>
      <c r="G72" s="6">
        <v>2117187082489.46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91528137</v>
      </c>
      <c r="R72" s="6"/>
      <c r="S72" s="6">
        <v>27570</v>
      </c>
      <c r="T72" s="6"/>
      <c r="U72" s="6">
        <v>1684650984141</v>
      </c>
      <c r="V72" s="6"/>
      <c r="W72" s="6">
        <v>2508416324204.3101</v>
      </c>
      <c r="X72" s="6"/>
      <c r="Y72" s="9">
        <v>6.3231328873791515E-2</v>
      </c>
    </row>
    <row r="73" spans="1:25">
      <c r="A73" s="1" t="s">
        <v>79</v>
      </c>
      <c r="C73" s="6">
        <v>5100003</v>
      </c>
      <c r="D73" s="6"/>
      <c r="E73" s="6">
        <v>135654620277</v>
      </c>
      <c r="F73" s="6"/>
      <c r="G73" s="6">
        <v>111126902968.728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5100003</v>
      </c>
      <c r="R73" s="6"/>
      <c r="S73" s="6">
        <v>24210</v>
      </c>
      <c r="T73" s="6"/>
      <c r="U73" s="6">
        <v>135654620277</v>
      </c>
      <c r="V73" s="6"/>
      <c r="W73" s="6">
        <v>122736419747.85201</v>
      </c>
      <c r="X73" s="6"/>
      <c r="Y73" s="9">
        <v>3.0938990657102881E-3</v>
      </c>
    </row>
    <row r="74" spans="1:25">
      <c r="A74" s="1" t="s">
        <v>80</v>
      </c>
      <c r="C74" s="6">
        <v>10312207</v>
      </c>
      <c r="D74" s="6"/>
      <c r="E74" s="6">
        <v>108852901440</v>
      </c>
      <c r="F74" s="6"/>
      <c r="G74" s="6">
        <v>82416828921.533997</v>
      </c>
      <c r="H74" s="6"/>
      <c r="I74" s="6">
        <v>360000</v>
      </c>
      <c r="J74" s="6"/>
      <c r="K74" s="6">
        <v>2638245968</v>
      </c>
      <c r="L74" s="6"/>
      <c r="M74" s="6">
        <v>0</v>
      </c>
      <c r="N74" s="6"/>
      <c r="O74" s="6">
        <v>0</v>
      </c>
      <c r="P74" s="6"/>
      <c r="Q74" s="6">
        <v>10672207</v>
      </c>
      <c r="R74" s="6"/>
      <c r="S74" s="6">
        <v>8800</v>
      </c>
      <c r="T74" s="6"/>
      <c r="U74" s="6">
        <v>111491147408</v>
      </c>
      <c r="V74" s="6"/>
      <c r="W74" s="6">
        <v>93356624841.479996</v>
      </c>
      <c r="X74" s="6"/>
      <c r="Y74" s="9">
        <v>2.353302915045929E-3</v>
      </c>
    </row>
    <row r="75" spans="1:25">
      <c r="A75" s="1" t="s">
        <v>81</v>
      </c>
      <c r="C75" s="6">
        <v>34216764</v>
      </c>
      <c r="D75" s="6"/>
      <c r="E75" s="6">
        <v>28605406510</v>
      </c>
      <c r="F75" s="6"/>
      <c r="G75" s="6">
        <v>165099947829.88699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34216764</v>
      </c>
      <c r="R75" s="6"/>
      <c r="S75" s="6">
        <v>5990</v>
      </c>
      <c r="T75" s="6"/>
      <c r="U75" s="6">
        <v>28605406510</v>
      </c>
      <c r="V75" s="6"/>
      <c r="W75" s="6">
        <v>203738913782.65799</v>
      </c>
      <c r="X75" s="6"/>
      <c r="Y75" s="9">
        <v>5.1357831383380083E-3</v>
      </c>
    </row>
    <row r="76" spans="1:25">
      <c r="A76" s="1" t="s">
        <v>82</v>
      </c>
      <c r="C76" s="6">
        <v>4000000</v>
      </c>
      <c r="D76" s="6"/>
      <c r="E76" s="6">
        <v>153616248058</v>
      </c>
      <c r="F76" s="6"/>
      <c r="G76" s="6">
        <v>181314720000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4000000</v>
      </c>
      <c r="R76" s="6"/>
      <c r="S76" s="6">
        <v>49500</v>
      </c>
      <c r="T76" s="6"/>
      <c r="U76" s="6">
        <v>153616248058</v>
      </c>
      <c r="V76" s="6"/>
      <c r="W76" s="6">
        <v>196821900000</v>
      </c>
      <c r="X76" s="6"/>
      <c r="Y76" s="9">
        <v>4.9614213431704805E-3</v>
      </c>
    </row>
    <row r="77" spans="1:25">
      <c r="A77" s="1" t="s">
        <v>83</v>
      </c>
      <c r="C77" s="6">
        <v>20507923</v>
      </c>
      <c r="D77" s="6"/>
      <c r="E77" s="6">
        <v>62328049900</v>
      </c>
      <c r="F77" s="6"/>
      <c r="G77" s="6">
        <v>64419446711.753998</v>
      </c>
      <c r="H77" s="6"/>
      <c r="I77" s="6">
        <v>81507267</v>
      </c>
      <c r="J77" s="6"/>
      <c r="K77" s="6">
        <v>238106432564</v>
      </c>
      <c r="L77" s="6"/>
      <c r="M77" s="6">
        <v>0</v>
      </c>
      <c r="N77" s="6"/>
      <c r="O77" s="6">
        <v>0</v>
      </c>
      <c r="P77" s="6"/>
      <c r="Q77" s="6">
        <v>102015190</v>
      </c>
      <c r="R77" s="6"/>
      <c r="S77" s="6">
        <v>3484</v>
      </c>
      <c r="T77" s="6"/>
      <c r="U77" s="6">
        <v>300434482464</v>
      </c>
      <c r="V77" s="6"/>
      <c r="W77" s="6">
        <v>353306167474.33801</v>
      </c>
      <c r="X77" s="6"/>
      <c r="Y77" s="9">
        <v>8.9060249900084539E-3</v>
      </c>
    </row>
    <row r="78" spans="1:25">
      <c r="A78" s="1" t="s">
        <v>84</v>
      </c>
      <c r="C78" s="6">
        <v>35643667</v>
      </c>
      <c r="D78" s="6"/>
      <c r="E78" s="6">
        <v>455660211492</v>
      </c>
      <c r="F78" s="6"/>
      <c r="G78" s="6">
        <v>518364120463.151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35643667</v>
      </c>
      <c r="R78" s="6"/>
      <c r="S78" s="6">
        <v>15900</v>
      </c>
      <c r="T78" s="6"/>
      <c r="U78" s="6">
        <v>455660211492</v>
      </c>
      <c r="V78" s="6"/>
      <c r="W78" s="6">
        <v>563362236183.46497</v>
      </c>
      <c r="X78" s="6"/>
      <c r="Y78" s="9">
        <v>1.4201048879910682E-2</v>
      </c>
    </row>
    <row r="79" spans="1:25">
      <c r="A79" s="1" t="s">
        <v>85</v>
      </c>
      <c r="C79" s="6">
        <v>7206570</v>
      </c>
      <c r="D79" s="6"/>
      <c r="E79" s="6">
        <v>36712693687</v>
      </c>
      <c r="F79" s="6"/>
      <c r="G79" s="6">
        <v>44773068178.125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7206570</v>
      </c>
      <c r="R79" s="6"/>
      <c r="S79" s="6">
        <v>6170</v>
      </c>
      <c r="T79" s="6"/>
      <c r="U79" s="6">
        <v>36712693687</v>
      </c>
      <c r="V79" s="6"/>
      <c r="W79" s="6">
        <v>44199972905.445</v>
      </c>
      <c r="X79" s="6"/>
      <c r="Y79" s="9">
        <v>1.1141782948982392E-3</v>
      </c>
    </row>
    <row r="80" spans="1:25">
      <c r="A80" s="1" t="s">
        <v>86</v>
      </c>
      <c r="C80" s="6">
        <v>11500000</v>
      </c>
      <c r="D80" s="6"/>
      <c r="E80" s="6">
        <v>53725137711</v>
      </c>
      <c r="F80" s="6"/>
      <c r="G80" s="6">
        <v>42296827500</v>
      </c>
      <c r="H80" s="6"/>
      <c r="I80" s="6">
        <v>475120</v>
      </c>
      <c r="J80" s="6"/>
      <c r="K80" s="6">
        <v>1702397022</v>
      </c>
      <c r="L80" s="6"/>
      <c r="M80" s="6">
        <v>0</v>
      </c>
      <c r="N80" s="6"/>
      <c r="O80" s="6">
        <v>0</v>
      </c>
      <c r="P80" s="6"/>
      <c r="Q80" s="6">
        <v>11975120</v>
      </c>
      <c r="R80" s="6"/>
      <c r="S80" s="6">
        <v>4271</v>
      </c>
      <c r="T80" s="6"/>
      <c r="U80" s="6">
        <v>55427534733</v>
      </c>
      <c r="V80" s="6"/>
      <c r="W80" s="6">
        <v>50841420381.755997</v>
      </c>
      <c r="X80" s="6"/>
      <c r="Y80" s="9">
        <v>1.28159370577739E-3</v>
      </c>
    </row>
    <row r="81" spans="1:25">
      <c r="A81" s="1" t="s">
        <v>87</v>
      </c>
      <c r="C81" s="6">
        <v>18948000</v>
      </c>
      <c r="D81" s="6"/>
      <c r="E81" s="6">
        <v>59255132909</v>
      </c>
      <c r="F81" s="6"/>
      <c r="G81" s="6">
        <v>84720996781.199997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18948000</v>
      </c>
      <c r="R81" s="6"/>
      <c r="S81" s="6">
        <v>4980</v>
      </c>
      <c r="T81" s="6"/>
      <c r="U81" s="6">
        <v>59255132909</v>
      </c>
      <c r="V81" s="6"/>
      <c r="W81" s="6">
        <v>93799591812</v>
      </c>
      <c r="X81" s="6"/>
      <c r="Y81" s="9">
        <v>2.3644690798977951E-3</v>
      </c>
    </row>
    <row r="82" spans="1:25" ht="24.75" thickBot="1">
      <c r="C82" s="7"/>
      <c r="D82" s="7"/>
      <c r="E82" s="8">
        <f>SUM(E9:E81)</f>
        <v>24223566602474</v>
      </c>
      <c r="F82" s="7"/>
      <c r="G82" s="8">
        <f>SUM(G9:G81)</f>
        <v>31761619278327.828</v>
      </c>
      <c r="H82" s="7"/>
      <c r="I82" s="7"/>
      <c r="J82" s="7"/>
      <c r="K82" s="8">
        <f>SUM(K9:K81)</f>
        <v>501821864349</v>
      </c>
      <c r="L82" s="7"/>
      <c r="M82" s="7"/>
      <c r="N82" s="7"/>
      <c r="O82" s="8">
        <f>SUM(O9:O81)</f>
        <v>267643857949</v>
      </c>
      <c r="P82" s="7"/>
      <c r="Q82" s="7"/>
      <c r="R82" s="7"/>
      <c r="S82" s="7"/>
      <c r="T82" s="7"/>
      <c r="U82" s="8">
        <f>SUM(U9:U81)</f>
        <v>24595798606638</v>
      </c>
      <c r="V82" s="7"/>
      <c r="W82" s="8">
        <f>SUM(W9:W81)</f>
        <v>34738970676470.234</v>
      </c>
      <c r="X82" s="7"/>
      <c r="Y82" s="10">
        <f>SUM(Y9:Y81)</f>
        <v>0.87568848057057147</v>
      </c>
    </row>
    <row r="83" spans="1:25" ht="24.75" thickTop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Y84" s="3"/>
    </row>
    <row r="85" spans="1:25">
      <c r="Y85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0"/>
  <sheetViews>
    <sheetView rightToLeft="1" topLeftCell="H1" workbookViewId="0">
      <selection activeCell="U17" sqref="U17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0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18" t="s">
        <v>89</v>
      </c>
      <c r="B6" s="18" t="s">
        <v>89</v>
      </c>
      <c r="C6" s="18" t="s">
        <v>89</v>
      </c>
      <c r="D6" s="18" t="s">
        <v>89</v>
      </c>
      <c r="E6" s="18" t="s">
        <v>89</v>
      </c>
      <c r="F6" s="18" t="s">
        <v>89</v>
      </c>
      <c r="G6" s="18" t="s">
        <v>89</v>
      </c>
      <c r="H6" s="18" t="s">
        <v>89</v>
      </c>
      <c r="I6" s="18" t="s">
        <v>89</v>
      </c>
      <c r="J6" s="18" t="s">
        <v>89</v>
      </c>
      <c r="K6" s="18" t="s">
        <v>89</v>
      </c>
      <c r="L6" s="18" t="s">
        <v>89</v>
      </c>
      <c r="M6" s="18" t="s">
        <v>89</v>
      </c>
      <c r="O6" s="18" t="s">
        <v>296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9" t="s">
        <v>90</v>
      </c>
      <c r="C7" s="19" t="s">
        <v>91</v>
      </c>
      <c r="E7" s="19" t="s">
        <v>92</v>
      </c>
      <c r="G7" s="19" t="s">
        <v>93</v>
      </c>
      <c r="I7" s="19" t="s">
        <v>94</v>
      </c>
      <c r="K7" s="19" t="s">
        <v>95</v>
      </c>
      <c r="M7" s="19" t="s">
        <v>88</v>
      </c>
      <c r="O7" s="19" t="s">
        <v>7</v>
      </c>
      <c r="Q7" s="19" t="s">
        <v>8</v>
      </c>
      <c r="S7" s="19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9" t="s">
        <v>7</v>
      </c>
      <c r="AE7" s="19" t="s">
        <v>96</v>
      </c>
      <c r="AG7" s="19" t="s">
        <v>8</v>
      </c>
      <c r="AI7" s="19" t="s">
        <v>9</v>
      </c>
      <c r="AK7" s="19" t="s">
        <v>13</v>
      </c>
    </row>
    <row r="8" spans="1:37" ht="24.75">
      <c r="A8" s="18" t="s">
        <v>90</v>
      </c>
      <c r="C8" s="18" t="s">
        <v>91</v>
      </c>
      <c r="E8" s="18" t="s">
        <v>92</v>
      </c>
      <c r="G8" s="18" t="s">
        <v>93</v>
      </c>
      <c r="I8" s="18" t="s">
        <v>94</v>
      </c>
      <c r="K8" s="18" t="s">
        <v>95</v>
      </c>
      <c r="M8" s="18" t="s">
        <v>88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96</v>
      </c>
      <c r="AG8" s="18" t="s">
        <v>8</v>
      </c>
      <c r="AI8" s="18" t="s">
        <v>9</v>
      </c>
      <c r="AK8" s="18" t="s">
        <v>13</v>
      </c>
    </row>
    <row r="9" spans="1:37">
      <c r="A9" s="1" t="s">
        <v>97</v>
      </c>
      <c r="C9" s="4" t="s">
        <v>98</v>
      </c>
      <c r="D9" s="4"/>
      <c r="E9" s="4" t="s">
        <v>98</v>
      </c>
      <c r="F9" s="4"/>
      <c r="G9" s="4" t="s">
        <v>99</v>
      </c>
      <c r="H9" s="4"/>
      <c r="I9" s="4" t="s">
        <v>100</v>
      </c>
      <c r="J9" s="4"/>
      <c r="K9" s="5">
        <v>0</v>
      </c>
      <c r="L9" s="4"/>
      <c r="M9" s="5">
        <v>0</v>
      </c>
      <c r="N9" s="4"/>
      <c r="O9" s="5">
        <v>153220</v>
      </c>
      <c r="P9" s="4"/>
      <c r="Q9" s="5">
        <v>116110948628</v>
      </c>
      <c r="R9" s="4"/>
      <c r="S9" s="5">
        <v>123534213364</v>
      </c>
      <c r="T9" s="4"/>
      <c r="U9" s="5">
        <v>137100</v>
      </c>
      <c r="V9" s="4"/>
      <c r="W9" s="5">
        <v>110839302960</v>
      </c>
      <c r="X9" s="4"/>
      <c r="Y9" s="5">
        <v>153220</v>
      </c>
      <c r="Z9" s="4"/>
      <c r="AA9" s="5">
        <v>122628421917</v>
      </c>
      <c r="AB9" s="5"/>
      <c r="AC9" s="5">
        <v>137100</v>
      </c>
      <c r="AD9" s="4"/>
      <c r="AE9" s="5">
        <v>810550</v>
      </c>
      <c r="AF9" s="4"/>
      <c r="AG9" s="5">
        <v>110839302959</v>
      </c>
      <c r="AH9" s="4"/>
      <c r="AI9" s="5">
        <v>111106263339</v>
      </c>
      <c r="AJ9" s="4"/>
      <c r="AK9" s="9">
        <v>2.8007299304093421E-3</v>
      </c>
    </row>
    <row r="10" spans="1:37">
      <c r="A10" s="1" t="s">
        <v>101</v>
      </c>
      <c r="C10" s="4" t="s">
        <v>98</v>
      </c>
      <c r="D10" s="4"/>
      <c r="E10" s="4" t="s">
        <v>98</v>
      </c>
      <c r="F10" s="4"/>
      <c r="G10" s="4" t="s">
        <v>102</v>
      </c>
      <c r="H10" s="4"/>
      <c r="I10" s="4" t="s">
        <v>103</v>
      </c>
      <c r="J10" s="4"/>
      <c r="K10" s="5">
        <v>0</v>
      </c>
      <c r="L10" s="4"/>
      <c r="M10" s="5">
        <v>0</v>
      </c>
      <c r="N10" s="4"/>
      <c r="O10" s="5">
        <v>132400</v>
      </c>
      <c r="P10" s="4"/>
      <c r="Q10" s="5">
        <v>104620244978</v>
      </c>
      <c r="R10" s="4"/>
      <c r="S10" s="5">
        <v>105238921987</v>
      </c>
      <c r="T10" s="4"/>
      <c r="U10" s="5">
        <v>108200</v>
      </c>
      <c r="V10" s="4"/>
      <c r="W10" s="5">
        <v>86076778586</v>
      </c>
      <c r="X10" s="4"/>
      <c r="Y10" s="5">
        <v>132400</v>
      </c>
      <c r="Z10" s="4"/>
      <c r="AA10" s="5">
        <v>104067857683</v>
      </c>
      <c r="AB10" s="5"/>
      <c r="AC10" s="5">
        <v>108200</v>
      </c>
      <c r="AD10" s="4"/>
      <c r="AE10" s="5">
        <v>794950</v>
      </c>
      <c r="AF10" s="4"/>
      <c r="AG10" s="5">
        <v>86076778586</v>
      </c>
      <c r="AH10" s="4"/>
      <c r="AI10" s="5">
        <v>85998000036</v>
      </c>
      <c r="AJ10" s="4"/>
      <c r="AK10" s="9">
        <v>2.1678091353075353E-3</v>
      </c>
    </row>
    <row r="11" spans="1:37">
      <c r="A11" s="1" t="s">
        <v>104</v>
      </c>
      <c r="C11" s="4" t="s">
        <v>98</v>
      </c>
      <c r="D11" s="4"/>
      <c r="E11" s="4" t="s">
        <v>98</v>
      </c>
      <c r="F11" s="4"/>
      <c r="G11" s="4" t="s">
        <v>105</v>
      </c>
      <c r="H11" s="4"/>
      <c r="I11" s="4" t="s">
        <v>106</v>
      </c>
      <c r="J11" s="4"/>
      <c r="K11" s="5">
        <v>0</v>
      </c>
      <c r="L11" s="4"/>
      <c r="M11" s="5">
        <v>0</v>
      </c>
      <c r="N11" s="4"/>
      <c r="O11" s="5">
        <v>33962</v>
      </c>
      <c r="P11" s="4"/>
      <c r="Q11" s="5">
        <v>24219830208</v>
      </c>
      <c r="R11" s="4"/>
      <c r="S11" s="5">
        <v>26214251425</v>
      </c>
      <c r="T11" s="4"/>
      <c r="U11" s="5">
        <v>92600</v>
      </c>
      <c r="V11" s="4"/>
      <c r="W11" s="5">
        <v>71381285499</v>
      </c>
      <c r="X11" s="4"/>
      <c r="Y11" s="5">
        <v>33962</v>
      </c>
      <c r="Z11" s="4"/>
      <c r="AA11" s="5">
        <v>25975881402</v>
      </c>
      <c r="AB11" s="5"/>
      <c r="AC11" s="5">
        <v>92600</v>
      </c>
      <c r="AD11" s="4"/>
      <c r="AE11" s="5">
        <v>771550</v>
      </c>
      <c r="AF11" s="4"/>
      <c r="AG11" s="5">
        <v>71381285498</v>
      </c>
      <c r="AH11" s="4"/>
      <c r="AI11" s="5">
        <v>71432580497</v>
      </c>
      <c r="AJ11" s="4"/>
      <c r="AK11" s="9">
        <v>1.8006488580567467E-3</v>
      </c>
    </row>
    <row r="12" spans="1:37">
      <c r="A12" s="1" t="s">
        <v>107</v>
      </c>
      <c r="C12" s="4" t="s">
        <v>98</v>
      </c>
      <c r="D12" s="4"/>
      <c r="E12" s="4" t="s">
        <v>98</v>
      </c>
      <c r="F12" s="4"/>
      <c r="G12" s="4" t="s">
        <v>108</v>
      </c>
      <c r="H12" s="4"/>
      <c r="I12" s="4" t="s">
        <v>109</v>
      </c>
      <c r="J12" s="4"/>
      <c r="K12" s="5">
        <v>0</v>
      </c>
      <c r="L12" s="4"/>
      <c r="M12" s="5">
        <v>0</v>
      </c>
      <c r="N12" s="4"/>
      <c r="O12" s="5">
        <v>790116</v>
      </c>
      <c r="P12" s="4"/>
      <c r="Q12" s="5">
        <v>640533593294</v>
      </c>
      <c r="R12" s="4"/>
      <c r="S12" s="5">
        <v>754716305791</v>
      </c>
      <c r="T12" s="4"/>
      <c r="U12" s="5">
        <v>0</v>
      </c>
      <c r="V12" s="4"/>
      <c r="W12" s="5">
        <v>0</v>
      </c>
      <c r="X12" s="4"/>
      <c r="Y12" s="5">
        <v>790116</v>
      </c>
      <c r="Z12" s="4"/>
      <c r="AA12" s="5">
        <v>755790758095</v>
      </c>
      <c r="AB12" s="5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9">
        <v>0</v>
      </c>
    </row>
    <row r="13" spans="1:37">
      <c r="A13" s="1" t="s">
        <v>110</v>
      </c>
      <c r="C13" s="4" t="s">
        <v>98</v>
      </c>
      <c r="D13" s="4"/>
      <c r="E13" s="4" t="s">
        <v>98</v>
      </c>
      <c r="F13" s="4"/>
      <c r="G13" s="4" t="s">
        <v>111</v>
      </c>
      <c r="H13" s="4"/>
      <c r="I13" s="4" t="s">
        <v>112</v>
      </c>
      <c r="J13" s="4"/>
      <c r="K13" s="5">
        <v>0</v>
      </c>
      <c r="L13" s="4"/>
      <c r="M13" s="5">
        <v>0</v>
      </c>
      <c r="N13" s="4"/>
      <c r="O13" s="5">
        <v>308857</v>
      </c>
      <c r="P13" s="4"/>
      <c r="Q13" s="5">
        <v>242684570635</v>
      </c>
      <c r="R13" s="4"/>
      <c r="S13" s="5">
        <v>291770643434</v>
      </c>
      <c r="T13" s="4"/>
      <c r="U13" s="5">
        <v>200100</v>
      </c>
      <c r="V13" s="4"/>
      <c r="W13" s="5">
        <v>190937317055</v>
      </c>
      <c r="X13" s="4"/>
      <c r="Y13" s="5">
        <v>300000</v>
      </c>
      <c r="Z13" s="4"/>
      <c r="AA13" s="5">
        <v>283312729175</v>
      </c>
      <c r="AB13" s="5"/>
      <c r="AC13" s="5">
        <v>208957</v>
      </c>
      <c r="AD13" s="4"/>
      <c r="AE13" s="5">
        <v>957530</v>
      </c>
      <c r="AF13" s="4"/>
      <c r="AG13" s="5">
        <v>197896710040</v>
      </c>
      <c r="AH13" s="4"/>
      <c r="AI13" s="5">
        <v>200046331239</v>
      </c>
      <c r="AJ13" s="4"/>
      <c r="AK13" s="9">
        <v>5.0427017391465392E-3</v>
      </c>
    </row>
    <row r="14" spans="1:37">
      <c r="A14" s="1" t="s">
        <v>113</v>
      </c>
      <c r="C14" s="4" t="s">
        <v>98</v>
      </c>
      <c r="D14" s="4"/>
      <c r="E14" s="4" t="s">
        <v>98</v>
      </c>
      <c r="F14" s="4"/>
      <c r="G14" s="4" t="s">
        <v>114</v>
      </c>
      <c r="H14" s="4"/>
      <c r="I14" s="4" t="s">
        <v>115</v>
      </c>
      <c r="J14" s="4"/>
      <c r="K14" s="5">
        <v>0</v>
      </c>
      <c r="L14" s="4"/>
      <c r="M14" s="5">
        <v>0</v>
      </c>
      <c r="N14" s="4"/>
      <c r="O14" s="5">
        <v>434893</v>
      </c>
      <c r="P14" s="4"/>
      <c r="Q14" s="5">
        <v>342627705606</v>
      </c>
      <c r="R14" s="4"/>
      <c r="S14" s="5">
        <v>403468421721</v>
      </c>
      <c r="T14" s="4"/>
      <c r="U14" s="5">
        <v>45800</v>
      </c>
      <c r="V14" s="4"/>
      <c r="W14" s="5">
        <v>42708465498</v>
      </c>
      <c r="X14" s="4"/>
      <c r="Y14" s="5">
        <v>434800</v>
      </c>
      <c r="Z14" s="4"/>
      <c r="AA14" s="5">
        <v>402159692495</v>
      </c>
      <c r="AB14" s="5"/>
      <c r="AC14" s="5">
        <v>45893</v>
      </c>
      <c r="AD14" s="4"/>
      <c r="AE14" s="5">
        <v>937250</v>
      </c>
      <c r="AF14" s="4"/>
      <c r="AG14" s="5">
        <v>42781734960</v>
      </c>
      <c r="AH14" s="4"/>
      <c r="AI14" s="5">
        <v>43005418104</v>
      </c>
      <c r="AJ14" s="4"/>
      <c r="AK14" s="9">
        <v>1.0840663526424435E-3</v>
      </c>
    </row>
    <row r="15" spans="1:37">
      <c r="A15" s="1" t="s">
        <v>116</v>
      </c>
      <c r="C15" s="4" t="s">
        <v>98</v>
      </c>
      <c r="D15" s="4"/>
      <c r="E15" s="4" t="s">
        <v>98</v>
      </c>
      <c r="F15" s="4"/>
      <c r="G15" s="4" t="s">
        <v>117</v>
      </c>
      <c r="H15" s="4"/>
      <c r="I15" s="4" t="s">
        <v>118</v>
      </c>
      <c r="J15" s="4"/>
      <c r="K15" s="5">
        <v>0</v>
      </c>
      <c r="L15" s="4"/>
      <c r="M15" s="5">
        <v>0</v>
      </c>
      <c r="N15" s="4"/>
      <c r="O15" s="5">
        <v>285667</v>
      </c>
      <c r="P15" s="4"/>
      <c r="Q15" s="5">
        <v>214884734771</v>
      </c>
      <c r="R15" s="4"/>
      <c r="S15" s="5">
        <v>255340009233</v>
      </c>
      <c r="T15" s="4"/>
      <c r="U15" s="5">
        <v>110885</v>
      </c>
      <c r="V15" s="4"/>
      <c r="W15" s="5">
        <v>100016153415</v>
      </c>
      <c r="X15" s="4"/>
      <c r="Y15" s="5">
        <v>285667</v>
      </c>
      <c r="Z15" s="4"/>
      <c r="AA15" s="5">
        <v>253681777070</v>
      </c>
      <c r="AB15" s="5"/>
      <c r="AC15" s="5">
        <v>110885</v>
      </c>
      <c r="AD15" s="4"/>
      <c r="AE15" s="5">
        <v>900370</v>
      </c>
      <c r="AF15" s="4"/>
      <c r="AG15" s="5">
        <v>100016153415</v>
      </c>
      <c r="AH15" s="4"/>
      <c r="AI15" s="5">
        <v>99819431898</v>
      </c>
      <c r="AJ15" s="4"/>
      <c r="AK15" s="9">
        <v>2.5162152173202751E-3</v>
      </c>
    </row>
    <row r="16" spans="1:37">
      <c r="A16" s="1" t="s">
        <v>119</v>
      </c>
      <c r="C16" s="4" t="s">
        <v>98</v>
      </c>
      <c r="D16" s="4"/>
      <c r="E16" s="4" t="s">
        <v>98</v>
      </c>
      <c r="F16" s="4"/>
      <c r="G16" s="4" t="s">
        <v>120</v>
      </c>
      <c r="H16" s="4"/>
      <c r="I16" s="4" t="s">
        <v>121</v>
      </c>
      <c r="J16" s="4"/>
      <c r="K16" s="5">
        <v>0</v>
      </c>
      <c r="L16" s="4"/>
      <c r="M16" s="5">
        <v>0</v>
      </c>
      <c r="N16" s="4"/>
      <c r="O16" s="5">
        <v>3280</v>
      </c>
      <c r="P16" s="4"/>
      <c r="Q16" s="5">
        <v>2637067873</v>
      </c>
      <c r="R16" s="4"/>
      <c r="S16" s="5">
        <v>2870201281</v>
      </c>
      <c r="T16" s="4"/>
      <c r="U16" s="5">
        <v>300</v>
      </c>
      <c r="V16" s="4"/>
      <c r="W16" s="5">
        <v>264047850</v>
      </c>
      <c r="X16" s="4"/>
      <c r="Y16" s="5">
        <v>0</v>
      </c>
      <c r="Z16" s="4"/>
      <c r="AA16" s="5">
        <v>0</v>
      </c>
      <c r="AB16" s="5"/>
      <c r="AC16" s="5">
        <v>3580</v>
      </c>
      <c r="AD16" s="4"/>
      <c r="AE16" s="5">
        <v>880000</v>
      </c>
      <c r="AF16" s="4"/>
      <c r="AG16" s="5">
        <v>2901115723</v>
      </c>
      <c r="AH16" s="4"/>
      <c r="AI16" s="5">
        <v>3149828990</v>
      </c>
      <c r="AJ16" s="4"/>
      <c r="AK16" s="9">
        <v>7.9399847162958575E-5</v>
      </c>
    </row>
    <row r="17" spans="1:37">
      <c r="A17" s="1" t="s">
        <v>122</v>
      </c>
      <c r="C17" s="4" t="s">
        <v>98</v>
      </c>
      <c r="D17" s="4"/>
      <c r="E17" s="4" t="s">
        <v>98</v>
      </c>
      <c r="F17" s="4"/>
      <c r="G17" s="4" t="s">
        <v>123</v>
      </c>
      <c r="H17" s="4"/>
      <c r="I17" s="4" t="s">
        <v>124</v>
      </c>
      <c r="J17" s="4"/>
      <c r="K17" s="5">
        <v>0</v>
      </c>
      <c r="L17" s="4"/>
      <c r="M17" s="5">
        <v>0</v>
      </c>
      <c r="N17" s="4"/>
      <c r="O17" s="5">
        <v>5600</v>
      </c>
      <c r="P17" s="4"/>
      <c r="Q17" s="5">
        <v>4246137467</v>
      </c>
      <c r="R17" s="4"/>
      <c r="S17" s="5">
        <v>4629464757</v>
      </c>
      <c r="T17" s="4"/>
      <c r="U17" s="5">
        <v>394486</v>
      </c>
      <c r="V17" s="4"/>
      <c r="W17" s="5">
        <v>325131988964</v>
      </c>
      <c r="X17" s="4"/>
      <c r="Y17" s="5">
        <v>0</v>
      </c>
      <c r="Z17" s="4"/>
      <c r="AA17" s="5">
        <v>0</v>
      </c>
      <c r="AB17" s="5"/>
      <c r="AC17" s="5">
        <v>400086</v>
      </c>
      <c r="AD17" s="4"/>
      <c r="AE17" s="5">
        <v>824680</v>
      </c>
      <c r="AF17" s="4"/>
      <c r="AG17" s="5">
        <v>329378126430</v>
      </c>
      <c r="AH17" s="4"/>
      <c r="AI17" s="5">
        <v>329883120325</v>
      </c>
      <c r="AJ17" s="4"/>
      <c r="AK17" s="9">
        <v>8.3155845662100138E-3</v>
      </c>
    </row>
    <row r="18" spans="1:37">
      <c r="A18" s="1" t="s">
        <v>125</v>
      </c>
      <c r="C18" s="4" t="s">
        <v>98</v>
      </c>
      <c r="D18" s="4"/>
      <c r="E18" s="4" t="s">
        <v>98</v>
      </c>
      <c r="F18" s="4"/>
      <c r="G18" s="4" t="s">
        <v>123</v>
      </c>
      <c r="H18" s="4"/>
      <c r="I18" s="4" t="s">
        <v>126</v>
      </c>
      <c r="J18" s="4"/>
      <c r="K18" s="5">
        <v>0</v>
      </c>
      <c r="L18" s="4"/>
      <c r="M18" s="5">
        <v>0</v>
      </c>
      <c r="N18" s="4"/>
      <c r="O18" s="5">
        <v>834376</v>
      </c>
      <c r="P18" s="4"/>
      <c r="Q18" s="5">
        <v>685146182666</v>
      </c>
      <c r="R18" s="4"/>
      <c r="S18" s="5">
        <v>699914581484</v>
      </c>
      <c r="T18" s="4"/>
      <c r="U18" s="5">
        <v>193200</v>
      </c>
      <c r="V18" s="4"/>
      <c r="W18" s="5">
        <v>162159324016</v>
      </c>
      <c r="X18" s="4"/>
      <c r="Y18" s="5">
        <v>119750</v>
      </c>
      <c r="Z18" s="4"/>
      <c r="AA18" s="5">
        <v>99877433344</v>
      </c>
      <c r="AB18" s="5"/>
      <c r="AC18" s="5">
        <v>907826</v>
      </c>
      <c r="AD18" s="4"/>
      <c r="AE18" s="5">
        <v>839080</v>
      </c>
      <c r="AF18" s="4"/>
      <c r="AG18" s="5">
        <v>748973033823</v>
      </c>
      <c r="AH18" s="4"/>
      <c r="AI18" s="5">
        <v>761600574951</v>
      </c>
      <c r="AJ18" s="4"/>
      <c r="AK18" s="9">
        <v>1.9198175342951169E-2</v>
      </c>
    </row>
    <row r="19" spans="1:37">
      <c r="A19" s="1" t="s">
        <v>127</v>
      </c>
      <c r="C19" s="4" t="s">
        <v>98</v>
      </c>
      <c r="D19" s="4"/>
      <c r="E19" s="4" t="s">
        <v>98</v>
      </c>
      <c r="F19" s="4"/>
      <c r="G19" s="4" t="s">
        <v>128</v>
      </c>
      <c r="H19" s="4"/>
      <c r="I19" s="4" t="s">
        <v>129</v>
      </c>
      <c r="J19" s="4"/>
      <c r="K19" s="5">
        <v>0</v>
      </c>
      <c r="L19" s="4"/>
      <c r="M19" s="5">
        <v>0</v>
      </c>
      <c r="N19" s="4"/>
      <c r="O19" s="5">
        <v>60811</v>
      </c>
      <c r="P19" s="4"/>
      <c r="Q19" s="5">
        <v>49054343545</v>
      </c>
      <c r="R19" s="4"/>
      <c r="S19" s="5">
        <v>53465068659</v>
      </c>
      <c r="T19" s="4"/>
      <c r="U19" s="5">
        <v>109000</v>
      </c>
      <c r="V19" s="4"/>
      <c r="W19" s="5">
        <v>96226782912</v>
      </c>
      <c r="X19" s="4"/>
      <c r="Y19" s="5">
        <v>0</v>
      </c>
      <c r="Z19" s="4"/>
      <c r="AA19" s="5">
        <v>0</v>
      </c>
      <c r="AB19" s="5"/>
      <c r="AC19" s="5">
        <v>169811</v>
      </c>
      <c r="AD19" s="4"/>
      <c r="AE19" s="5">
        <v>884510</v>
      </c>
      <c r="AF19" s="4"/>
      <c r="AG19" s="5">
        <v>145281126454</v>
      </c>
      <c r="AH19" s="4"/>
      <c r="AI19" s="5">
        <v>150172303945</v>
      </c>
      <c r="AJ19" s="4"/>
      <c r="AK19" s="9">
        <v>3.7854937582952278E-3</v>
      </c>
    </row>
    <row r="20" spans="1:37">
      <c r="A20" s="1" t="s">
        <v>130</v>
      </c>
      <c r="C20" s="4" t="s">
        <v>98</v>
      </c>
      <c r="D20" s="4"/>
      <c r="E20" s="4" t="s">
        <v>98</v>
      </c>
      <c r="F20" s="4"/>
      <c r="G20" s="4" t="s">
        <v>131</v>
      </c>
      <c r="H20" s="4"/>
      <c r="I20" s="4" t="s">
        <v>132</v>
      </c>
      <c r="J20" s="4"/>
      <c r="K20" s="5">
        <v>18</v>
      </c>
      <c r="L20" s="4"/>
      <c r="M20" s="5">
        <v>18</v>
      </c>
      <c r="N20" s="4"/>
      <c r="O20" s="5">
        <v>700000</v>
      </c>
      <c r="P20" s="4"/>
      <c r="Q20" s="5">
        <v>685160000000</v>
      </c>
      <c r="R20" s="4"/>
      <c r="S20" s="5">
        <v>691726601825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700000</v>
      </c>
      <c r="AD20" s="4"/>
      <c r="AE20" s="5">
        <v>988360</v>
      </c>
      <c r="AF20" s="4"/>
      <c r="AG20" s="5">
        <v>685160000000</v>
      </c>
      <c r="AH20" s="4"/>
      <c r="AI20" s="5">
        <v>691726601825</v>
      </c>
      <c r="AJ20" s="4"/>
      <c r="AK20" s="9">
        <v>1.7436815343888783E-2</v>
      </c>
    </row>
    <row r="21" spans="1:37">
      <c r="A21" s="1" t="s">
        <v>133</v>
      </c>
      <c r="C21" s="4" t="s">
        <v>98</v>
      </c>
      <c r="D21" s="4"/>
      <c r="E21" s="4" t="s">
        <v>98</v>
      </c>
      <c r="F21" s="4"/>
      <c r="G21" s="4" t="s">
        <v>134</v>
      </c>
      <c r="H21" s="4"/>
      <c r="I21" s="4" t="s">
        <v>135</v>
      </c>
      <c r="J21" s="4"/>
      <c r="K21" s="5">
        <v>18</v>
      </c>
      <c r="L21" s="4"/>
      <c r="M21" s="5">
        <v>18</v>
      </c>
      <c r="N21" s="4"/>
      <c r="O21" s="5">
        <v>100000</v>
      </c>
      <c r="P21" s="4"/>
      <c r="Q21" s="5">
        <v>95252000000</v>
      </c>
      <c r="R21" s="4"/>
      <c r="S21" s="5">
        <v>100981693750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100000</v>
      </c>
      <c r="AD21" s="4"/>
      <c r="AE21" s="5">
        <v>972040</v>
      </c>
      <c r="AF21" s="4"/>
      <c r="AG21" s="5">
        <v>95252000000</v>
      </c>
      <c r="AH21" s="4"/>
      <c r="AI21" s="5">
        <v>97186381775</v>
      </c>
      <c r="AJ21" s="4"/>
      <c r="AK21" s="9">
        <v>2.4498421608774206E-3</v>
      </c>
    </row>
    <row r="22" spans="1:37">
      <c r="A22" s="1" t="s">
        <v>136</v>
      </c>
      <c r="C22" s="4" t="s">
        <v>98</v>
      </c>
      <c r="D22" s="4"/>
      <c r="E22" s="4" t="s">
        <v>98</v>
      </c>
      <c r="F22" s="4"/>
      <c r="G22" s="4" t="s">
        <v>137</v>
      </c>
      <c r="H22" s="4"/>
      <c r="I22" s="4" t="s">
        <v>138</v>
      </c>
      <c r="J22" s="4"/>
      <c r="K22" s="5">
        <v>16</v>
      </c>
      <c r="L22" s="4"/>
      <c r="M22" s="5">
        <v>16</v>
      </c>
      <c r="N22" s="4"/>
      <c r="O22" s="5">
        <v>100000</v>
      </c>
      <c r="P22" s="4"/>
      <c r="Q22" s="5">
        <v>94164000000</v>
      </c>
      <c r="R22" s="4"/>
      <c r="S22" s="5">
        <v>97787272843</v>
      </c>
      <c r="T22" s="4"/>
      <c r="U22" s="5">
        <v>0</v>
      </c>
      <c r="V22" s="4"/>
      <c r="W22" s="5">
        <v>0</v>
      </c>
      <c r="X22" s="4"/>
      <c r="Y22" s="5">
        <v>100000</v>
      </c>
      <c r="Z22" s="4"/>
      <c r="AA22" s="5">
        <v>97789443595</v>
      </c>
      <c r="AB22" s="5"/>
      <c r="AC22" s="5">
        <v>0</v>
      </c>
      <c r="AD22" s="4"/>
      <c r="AE22" s="5">
        <v>0</v>
      </c>
      <c r="AF22" s="4"/>
      <c r="AG22" s="5">
        <v>0</v>
      </c>
      <c r="AH22" s="4"/>
      <c r="AI22" s="5">
        <v>0</v>
      </c>
      <c r="AJ22" s="4"/>
      <c r="AK22" s="9">
        <v>0</v>
      </c>
    </row>
    <row r="23" spans="1:37">
      <c r="A23" s="1" t="s">
        <v>139</v>
      </c>
      <c r="C23" s="4" t="s">
        <v>98</v>
      </c>
      <c r="D23" s="4"/>
      <c r="E23" s="4" t="s">
        <v>98</v>
      </c>
      <c r="F23" s="4"/>
      <c r="G23" s="4" t="s">
        <v>140</v>
      </c>
      <c r="H23" s="4"/>
      <c r="I23" s="4" t="s">
        <v>141</v>
      </c>
      <c r="J23" s="4"/>
      <c r="K23" s="5">
        <v>16</v>
      </c>
      <c r="L23" s="4"/>
      <c r="M23" s="5">
        <v>16</v>
      </c>
      <c r="N23" s="4"/>
      <c r="O23" s="5">
        <v>898000</v>
      </c>
      <c r="P23" s="4"/>
      <c r="Q23" s="5">
        <v>839459380000</v>
      </c>
      <c r="R23" s="4"/>
      <c r="S23" s="5">
        <v>862812606865</v>
      </c>
      <c r="T23" s="4"/>
      <c r="U23" s="5">
        <v>0</v>
      </c>
      <c r="V23" s="4"/>
      <c r="W23" s="5">
        <v>0</v>
      </c>
      <c r="X23" s="4"/>
      <c r="Y23" s="5">
        <v>515000</v>
      </c>
      <c r="Z23" s="4"/>
      <c r="AA23" s="5">
        <v>500044648013</v>
      </c>
      <c r="AB23" s="5"/>
      <c r="AC23" s="5">
        <v>383000</v>
      </c>
      <c r="AD23" s="4"/>
      <c r="AE23" s="5">
        <v>975000</v>
      </c>
      <c r="AF23" s="4"/>
      <c r="AG23" s="5">
        <v>358032230000</v>
      </c>
      <c r="AH23" s="4"/>
      <c r="AI23" s="5">
        <v>373357316718</v>
      </c>
      <c r="AJ23" s="4"/>
      <c r="AK23" s="9">
        <v>9.4114677268817438E-3</v>
      </c>
    </row>
    <row r="24" spans="1:37">
      <c r="A24" s="1" t="s">
        <v>142</v>
      </c>
      <c r="C24" s="4" t="s">
        <v>98</v>
      </c>
      <c r="D24" s="4"/>
      <c r="E24" s="4" t="s">
        <v>98</v>
      </c>
      <c r="F24" s="4"/>
      <c r="G24" s="4" t="s">
        <v>143</v>
      </c>
      <c r="H24" s="4"/>
      <c r="I24" s="4" t="s">
        <v>144</v>
      </c>
      <c r="J24" s="4"/>
      <c r="K24" s="5">
        <v>16</v>
      </c>
      <c r="L24" s="4"/>
      <c r="M24" s="5">
        <v>16</v>
      </c>
      <c r="N24" s="4"/>
      <c r="O24" s="5">
        <v>140000</v>
      </c>
      <c r="P24" s="4"/>
      <c r="Q24" s="5">
        <v>132115200000</v>
      </c>
      <c r="R24" s="4"/>
      <c r="S24" s="5">
        <v>137175132500</v>
      </c>
      <c r="T24" s="4"/>
      <c r="U24" s="5">
        <v>0</v>
      </c>
      <c r="V24" s="4"/>
      <c r="W24" s="5">
        <v>0</v>
      </c>
      <c r="X24" s="4"/>
      <c r="Y24" s="5">
        <v>140000</v>
      </c>
      <c r="Z24" s="4"/>
      <c r="AA24" s="5">
        <v>137603199375</v>
      </c>
      <c r="AB24" s="5"/>
      <c r="AC24" s="5">
        <v>0</v>
      </c>
      <c r="AD24" s="4"/>
      <c r="AE24" s="5">
        <v>0</v>
      </c>
      <c r="AF24" s="4"/>
      <c r="AG24" s="5">
        <v>0</v>
      </c>
      <c r="AH24" s="4"/>
      <c r="AI24" s="5">
        <v>0</v>
      </c>
      <c r="AJ24" s="4"/>
      <c r="AK24" s="9">
        <v>0</v>
      </c>
    </row>
    <row r="25" spans="1:37">
      <c r="A25" s="1" t="s">
        <v>145</v>
      </c>
      <c r="C25" s="4" t="s">
        <v>98</v>
      </c>
      <c r="D25" s="4"/>
      <c r="E25" s="4" t="s">
        <v>98</v>
      </c>
      <c r="F25" s="4"/>
      <c r="G25" s="4" t="s">
        <v>146</v>
      </c>
      <c r="H25" s="4"/>
      <c r="I25" s="4" t="s">
        <v>147</v>
      </c>
      <c r="J25" s="4"/>
      <c r="K25" s="5">
        <v>18</v>
      </c>
      <c r="L25" s="4"/>
      <c r="M25" s="5">
        <v>18</v>
      </c>
      <c r="N25" s="4"/>
      <c r="O25" s="5">
        <v>135000</v>
      </c>
      <c r="P25" s="4"/>
      <c r="Q25" s="5">
        <v>135021833733</v>
      </c>
      <c r="R25" s="4"/>
      <c r="S25" s="5">
        <v>134975396274</v>
      </c>
      <c r="T25" s="4"/>
      <c r="U25" s="5">
        <v>0</v>
      </c>
      <c r="V25" s="4"/>
      <c r="W25" s="5">
        <v>0</v>
      </c>
      <c r="X25" s="4"/>
      <c r="Y25" s="5">
        <v>135000</v>
      </c>
      <c r="Z25" s="4"/>
      <c r="AA25" s="5">
        <v>135000000000</v>
      </c>
      <c r="AB25" s="5"/>
      <c r="AC25" s="5">
        <v>0</v>
      </c>
      <c r="AD25" s="4"/>
      <c r="AE25" s="5">
        <v>0</v>
      </c>
      <c r="AF25" s="4"/>
      <c r="AG25" s="5">
        <v>0</v>
      </c>
      <c r="AH25" s="4"/>
      <c r="AI25" s="5">
        <v>0</v>
      </c>
      <c r="AJ25" s="4"/>
      <c r="AK25" s="9">
        <v>0</v>
      </c>
    </row>
    <row r="26" spans="1:37">
      <c r="A26" s="1" t="s">
        <v>148</v>
      </c>
      <c r="C26" s="4" t="s">
        <v>98</v>
      </c>
      <c r="D26" s="4"/>
      <c r="E26" s="4" t="s">
        <v>98</v>
      </c>
      <c r="F26" s="4"/>
      <c r="G26" s="4" t="s">
        <v>149</v>
      </c>
      <c r="H26" s="4"/>
      <c r="I26" s="4" t="s">
        <v>150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5">
        <v>338100</v>
      </c>
      <c r="V26" s="4"/>
      <c r="W26" s="5">
        <v>233733923751</v>
      </c>
      <c r="X26" s="4"/>
      <c r="Y26" s="5">
        <v>0</v>
      </c>
      <c r="Z26" s="4"/>
      <c r="AA26" s="5">
        <v>0</v>
      </c>
      <c r="AB26" s="5"/>
      <c r="AC26" s="5">
        <v>338100</v>
      </c>
      <c r="AD26" s="4"/>
      <c r="AE26" s="5">
        <v>693380</v>
      </c>
      <c r="AF26" s="4"/>
      <c r="AG26" s="5">
        <v>233733923747</v>
      </c>
      <c r="AH26" s="4"/>
      <c r="AI26" s="5">
        <v>234389287240</v>
      </c>
      <c r="AJ26" s="4"/>
      <c r="AK26" s="9">
        <v>5.9084076127862411E-3</v>
      </c>
    </row>
    <row r="27" spans="1:37">
      <c r="A27" s="1" t="s">
        <v>151</v>
      </c>
      <c r="C27" s="4" t="s">
        <v>98</v>
      </c>
      <c r="D27" s="4"/>
      <c r="E27" s="4" t="s">
        <v>98</v>
      </c>
      <c r="F27" s="4"/>
      <c r="G27" s="4" t="s">
        <v>149</v>
      </c>
      <c r="H27" s="4"/>
      <c r="I27" s="4" t="s">
        <v>152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25700</v>
      </c>
      <c r="V27" s="4"/>
      <c r="W27" s="5">
        <v>15664866730</v>
      </c>
      <c r="X27" s="4"/>
      <c r="Y27" s="5">
        <v>0</v>
      </c>
      <c r="Z27" s="4"/>
      <c r="AA27" s="5">
        <v>0</v>
      </c>
      <c r="AB27" s="5"/>
      <c r="AC27" s="5">
        <v>25700</v>
      </c>
      <c r="AD27" s="4"/>
      <c r="AE27" s="5">
        <v>616460</v>
      </c>
      <c r="AF27" s="4"/>
      <c r="AG27" s="5">
        <v>15664866730</v>
      </c>
      <c r="AH27" s="4"/>
      <c r="AI27" s="5">
        <v>15840150452</v>
      </c>
      <c r="AJ27" s="4"/>
      <c r="AK27" s="9">
        <v>3.9929327240304218E-4</v>
      </c>
    </row>
    <row r="28" spans="1:37">
      <c r="A28" s="1" t="s">
        <v>153</v>
      </c>
      <c r="C28" s="4" t="s">
        <v>98</v>
      </c>
      <c r="D28" s="4"/>
      <c r="E28" s="4" t="s">
        <v>98</v>
      </c>
      <c r="F28" s="4"/>
      <c r="G28" s="4" t="s">
        <v>154</v>
      </c>
      <c r="H28" s="4"/>
      <c r="I28" s="4" t="s">
        <v>155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900</v>
      </c>
      <c r="V28" s="4"/>
      <c r="W28" s="5">
        <v>545048770</v>
      </c>
      <c r="X28" s="4"/>
      <c r="Y28" s="5">
        <v>0</v>
      </c>
      <c r="Z28" s="4"/>
      <c r="AA28" s="5">
        <v>0</v>
      </c>
      <c r="AB28" s="5"/>
      <c r="AC28" s="5">
        <v>900</v>
      </c>
      <c r="AD28" s="4"/>
      <c r="AE28" s="5">
        <v>608049</v>
      </c>
      <c r="AF28" s="4"/>
      <c r="AG28" s="5">
        <v>545048770</v>
      </c>
      <c r="AH28" s="4"/>
      <c r="AI28" s="5">
        <v>547144912</v>
      </c>
      <c r="AJ28" s="4"/>
      <c r="AK28" s="9">
        <v>1.3792247936860351E-5</v>
      </c>
    </row>
    <row r="29" spans="1:37">
      <c r="A29" s="1" t="s">
        <v>156</v>
      </c>
      <c r="C29" s="4" t="s">
        <v>98</v>
      </c>
      <c r="D29" s="4"/>
      <c r="E29" s="4" t="s">
        <v>98</v>
      </c>
      <c r="F29" s="4"/>
      <c r="G29" s="4" t="s">
        <v>157</v>
      </c>
      <c r="H29" s="4"/>
      <c r="I29" s="4" t="s">
        <v>158</v>
      </c>
      <c r="J29" s="4"/>
      <c r="K29" s="5">
        <v>0</v>
      </c>
      <c r="L29" s="4"/>
      <c r="M29" s="5">
        <v>0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25200</v>
      </c>
      <c r="V29" s="4"/>
      <c r="W29" s="5">
        <v>20374112125</v>
      </c>
      <c r="X29" s="4"/>
      <c r="Y29" s="5">
        <v>0</v>
      </c>
      <c r="Z29" s="4"/>
      <c r="AA29" s="5">
        <v>0</v>
      </c>
      <c r="AB29" s="5"/>
      <c r="AC29" s="5">
        <v>25200</v>
      </c>
      <c r="AD29" s="4"/>
      <c r="AE29" s="5">
        <v>811010</v>
      </c>
      <c r="AF29" s="4"/>
      <c r="AG29" s="5">
        <v>20374112118</v>
      </c>
      <c r="AH29" s="4"/>
      <c r="AI29" s="5">
        <v>20433747711</v>
      </c>
      <c r="AJ29" s="4"/>
      <c r="AK29" s="9">
        <v>5.1508715246787243E-4</v>
      </c>
    </row>
    <row r="30" spans="1:37">
      <c r="A30" s="1" t="s">
        <v>159</v>
      </c>
      <c r="C30" s="4" t="s">
        <v>98</v>
      </c>
      <c r="D30" s="4"/>
      <c r="E30" s="4" t="s">
        <v>98</v>
      </c>
      <c r="F30" s="4"/>
      <c r="G30" s="4" t="s">
        <v>160</v>
      </c>
      <c r="H30" s="4"/>
      <c r="I30" s="4" t="s">
        <v>103</v>
      </c>
      <c r="J30" s="4"/>
      <c r="K30" s="5">
        <v>0</v>
      </c>
      <c r="L30" s="4"/>
      <c r="M30" s="5">
        <v>0</v>
      </c>
      <c r="N30" s="4"/>
      <c r="O30" s="5">
        <v>0</v>
      </c>
      <c r="P30" s="4"/>
      <c r="Q30" s="5">
        <v>0</v>
      </c>
      <c r="R30" s="4"/>
      <c r="S30" s="5">
        <v>0</v>
      </c>
      <c r="T30" s="4"/>
      <c r="U30" s="5">
        <v>100</v>
      </c>
      <c r="V30" s="4"/>
      <c r="W30" s="5">
        <v>79380383</v>
      </c>
      <c r="X30" s="4"/>
      <c r="Y30" s="5">
        <v>0</v>
      </c>
      <c r="Z30" s="4"/>
      <c r="AA30" s="5">
        <v>0</v>
      </c>
      <c r="AB30" s="5"/>
      <c r="AC30" s="5">
        <v>100</v>
      </c>
      <c r="AD30" s="4"/>
      <c r="AE30" s="5">
        <v>795040</v>
      </c>
      <c r="AF30" s="4"/>
      <c r="AG30" s="5">
        <v>79380383</v>
      </c>
      <c r="AH30" s="4"/>
      <c r="AI30" s="5">
        <v>79489589</v>
      </c>
      <c r="AJ30" s="4"/>
      <c r="AK30" s="9">
        <v>2.0037472630050284E-6</v>
      </c>
    </row>
    <row r="31" spans="1:37">
      <c r="A31" s="1" t="s">
        <v>161</v>
      </c>
      <c r="C31" s="4" t="s">
        <v>98</v>
      </c>
      <c r="D31" s="4"/>
      <c r="E31" s="4" t="s">
        <v>98</v>
      </c>
      <c r="F31" s="4"/>
      <c r="G31" s="4" t="s">
        <v>162</v>
      </c>
      <c r="H31" s="4"/>
      <c r="I31" s="4" t="s">
        <v>163</v>
      </c>
      <c r="J31" s="4"/>
      <c r="K31" s="5">
        <v>0</v>
      </c>
      <c r="L31" s="4"/>
      <c r="M31" s="5">
        <v>0</v>
      </c>
      <c r="N31" s="4"/>
      <c r="O31" s="5">
        <v>0</v>
      </c>
      <c r="P31" s="4"/>
      <c r="Q31" s="5">
        <v>0</v>
      </c>
      <c r="R31" s="4"/>
      <c r="S31" s="5">
        <v>0</v>
      </c>
      <c r="T31" s="4"/>
      <c r="U31" s="5">
        <v>10000</v>
      </c>
      <c r="V31" s="4"/>
      <c r="W31" s="5">
        <v>6702475596</v>
      </c>
      <c r="X31" s="4"/>
      <c r="Y31" s="5">
        <v>0</v>
      </c>
      <c r="Z31" s="4"/>
      <c r="AA31" s="5">
        <v>0</v>
      </c>
      <c r="AB31" s="5"/>
      <c r="AC31" s="5">
        <v>10000</v>
      </c>
      <c r="AD31" s="4"/>
      <c r="AE31" s="5">
        <v>677820</v>
      </c>
      <c r="AF31" s="4"/>
      <c r="AG31" s="5">
        <v>6702475596</v>
      </c>
      <c r="AH31" s="4"/>
      <c r="AI31" s="5">
        <v>6776971451</v>
      </c>
      <c r="AJ31" s="4"/>
      <c r="AK31" s="9">
        <v>1.7083165439947699E-4</v>
      </c>
    </row>
    <row r="32" spans="1:37">
      <c r="A32" s="1" t="s">
        <v>164</v>
      </c>
      <c r="C32" s="4" t="s">
        <v>98</v>
      </c>
      <c r="D32" s="4"/>
      <c r="E32" s="4" t="s">
        <v>98</v>
      </c>
      <c r="F32" s="4"/>
      <c r="G32" s="4" t="s">
        <v>149</v>
      </c>
      <c r="H32" s="4"/>
      <c r="I32" s="4" t="s">
        <v>165</v>
      </c>
      <c r="J32" s="4"/>
      <c r="K32" s="5">
        <v>0</v>
      </c>
      <c r="L32" s="4"/>
      <c r="M32" s="5">
        <v>0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36000</v>
      </c>
      <c r="V32" s="4"/>
      <c r="W32" s="5">
        <v>23187574965</v>
      </c>
      <c r="X32" s="4"/>
      <c r="Y32" s="5">
        <v>0</v>
      </c>
      <c r="Z32" s="4"/>
      <c r="AA32" s="5">
        <v>0</v>
      </c>
      <c r="AB32" s="5"/>
      <c r="AC32" s="5">
        <v>36000</v>
      </c>
      <c r="AD32" s="4"/>
      <c r="AE32" s="5">
        <v>651830</v>
      </c>
      <c r="AF32" s="4"/>
      <c r="AG32" s="5">
        <v>23187574965</v>
      </c>
      <c r="AH32" s="4"/>
      <c r="AI32" s="5">
        <v>23461626809</v>
      </c>
      <c r="AJ32" s="4"/>
      <c r="AK32" s="9">
        <v>5.9141292709639188E-4</v>
      </c>
    </row>
    <row r="33" spans="1:37">
      <c r="A33" s="1" t="s">
        <v>166</v>
      </c>
      <c r="C33" s="4" t="s">
        <v>98</v>
      </c>
      <c r="D33" s="4"/>
      <c r="E33" s="4" t="s">
        <v>98</v>
      </c>
      <c r="F33" s="4"/>
      <c r="G33" s="4" t="s">
        <v>149</v>
      </c>
      <c r="H33" s="4"/>
      <c r="I33" s="4" t="s">
        <v>167</v>
      </c>
      <c r="J33" s="4"/>
      <c r="K33" s="5">
        <v>0</v>
      </c>
      <c r="L33" s="4"/>
      <c r="M33" s="5">
        <v>0</v>
      </c>
      <c r="N33" s="4"/>
      <c r="O33" s="5">
        <v>0</v>
      </c>
      <c r="P33" s="4"/>
      <c r="Q33" s="5">
        <v>0</v>
      </c>
      <c r="R33" s="4"/>
      <c r="S33" s="5">
        <v>0</v>
      </c>
      <c r="T33" s="4"/>
      <c r="U33" s="5">
        <v>25400</v>
      </c>
      <c r="V33" s="4"/>
      <c r="W33" s="5">
        <v>16077552506</v>
      </c>
      <c r="X33" s="4"/>
      <c r="Y33" s="5">
        <v>0</v>
      </c>
      <c r="Z33" s="4"/>
      <c r="AA33" s="5">
        <v>0</v>
      </c>
      <c r="AB33" s="5"/>
      <c r="AC33" s="5">
        <v>25400</v>
      </c>
      <c r="AD33" s="4"/>
      <c r="AE33" s="5">
        <v>641010</v>
      </c>
      <c r="AF33" s="4"/>
      <c r="AG33" s="5">
        <v>16077552506</v>
      </c>
      <c r="AH33" s="4"/>
      <c r="AI33" s="5">
        <v>16278702950</v>
      </c>
      <c r="AJ33" s="4"/>
      <c r="AK33" s="9">
        <v>4.1034815869200663E-4</v>
      </c>
    </row>
    <row r="34" spans="1:37">
      <c r="A34" s="1" t="s">
        <v>168</v>
      </c>
      <c r="C34" s="4" t="s">
        <v>98</v>
      </c>
      <c r="D34" s="4"/>
      <c r="E34" s="4" t="s">
        <v>98</v>
      </c>
      <c r="F34" s="4"/>
      <c r="G34" s="4" t="s">
        <v>149</v>
      </c>
      <c r="H34" s="4"/>
      <c r="I34" s="4" t="s">
        <v>152</v>
      </c>
      <c r="J34" s="4"/>
      <c r="K34" s="5">
        <v>0</v>
      </c>
      <c r="L34" s="4"/>
      <c r="M34" s="5">
        <v>0</v>
      </c>
      <c r="N34" s="4"/>
      <c r="O34" s="5">
        <v>0</v>
      </c>
      <c r="P34" s="4"/>
      <c r="Q34" s="5">
        <v>0</v>
      </c>
      <c r="R34" s="4"/>
      <c r="S34" s="5">
        <v>0</v>
      </c>
      <c r="T34" s="4"/>
      <c r="U34" s="5">
        <v>24600</v>
      </c>
      <c r="V34" s="4"/>
      <c r="W34" s="5">
        <v>16117397729</v>
      </c>
      <c r="X34" s="4"/>
      <c r="Y34" s="5">
        <v>0</v>
      </c>
      <c r="Z34" s="4"/>
      <c r="AA34" s="5">
        <v>0</v>
      </c>
      <c r="AB34" s="5"/>
      <c r="AC34" s="5">
        <v>24600</v>
      </c>
      <c r="AD34" s="4"/>
      <c r="AE34" s="5">
        <v>662330</v>
      </c>
      <c r="AF34" s="4"/>
      <c r="AG34" s="5">
        <v>16117397729</v>
      </c>
      <c r="AH34" s="4"/>
      <c r="AI34" s="5">
        <v>16290364836</v>
      </c>
      <c r="AJ34" s="4"/>
      <c r="AK34" s="9">
        <v>4.1064212765634455E-4</v>
      </c>
    </row>
    <row r="35" spans="1:37">
      <c r="A35" s="1" t="s">
        <v>169</v>
      </c>
      <c r="C35" s="4" t="s">
        <v>98</v>
      </c>
      <c r="D35" s="4"/>
      <c r="E35" s="4" t="s">
        <v>98</v>
      </c>
      <c r="F35" s="4"/>
      <c r="G35" s="4" t="s">
        <v>170</v>
      </c>
      <c r="H35" s="4"/>
      <c r="I35" s="4" t="s">
        <v>171</v>
      </c>
      <c r="J35" s="4"/>
      <c r="K35" s="5">
        <v>0</v>
      </c>
      <c r="L35" s="4"/>
      <c r="M35" s="5">
        <v>0</v>
      </c>
      <c r="N35" s="4"/>
      <c r="O35" s="5">
        <v>0</v>
      </c>
      <c r="P35" s="4"/>
      <c r="Q35" s="5">
        <v>0</v>
      </c>
      <c r="R35" s="4"/>
      <c r="S35" s="5">
        <v>0</v>
      </c>
      <c r="T35" s="4"/>
      <c r="U35" s="5">
        <v>12100</v>
      </c>
      <c r="V35" s="4"/>
      <c r="W35" s="5">
        <v>7563808688</v>
      </c>
      <c r="X35" s="4"/>
      <c r="Y35" s="5">
        <v>0</v>
      </c>
      <c r="Z35" s="4"/>
      <c r="AA35" s="5">
        <v>0</v>
      </c>
      <c r="AB35" s="5"/>
      <c r="AC35" s="5">
        <v>12100</v>
      </c>
      <c r="AD35" s="4"/>
      <c r="AE35" s="5">
        <v>632800</v>
      </c>
      <c r="AF35" s="4"/>
      <c r="AG35" s="5">
        <v>7563808688</v>
      </c>
      <c r="AH35" s="4"/>
      <c r="AI35" s="5">
        <v>7655492190</v>
      </c>
      <c r="AJ35" s="4"/>
      <c r="AK35" s="9">
        <v>1.9297711455859801E-4</v>
      </c>
    </row>
    <row r="36" spans="1:37">
      <c r="A36" s="1" t="s">
        <v>172</v>
      </c>
      <c r="C36" s="4" t="s">
        <v>98</v>
      </c>
      <c r="D36" s="4"/>
      <c r="E36" s="4" t="s">
        <v>98</v>
      </c>
      <c r="F36" s="4"/>
      <c r="G36" s="4" t="s">
        <v>173</v>
      </c>
      <c r="H36" s="4"/>
      <c r="I36" s="4" t="s">
        <v>174</v>
      </c>
      <c r="J36" s="4"/>
      <c r="K36" s="5">
        <v>0</v>
      </c>
      <c r="L36" s="4"/>
      <c r="M36" s="5">
        <v>0</v>
      </c>
      <c r="N36" s="4"/>
      <c r="O36" s="5">
        <v>0</v>
      </c>
      <c r="P36" s="4"/>
      <c r="Q36" s="5">
        <v>0</v>
      </c>
      <c r="R36" s="4"/>
      <c r="S36" s="5">
        <v>0</v>
      </c>
      <c r="T36" s="4"/>
      <c r="U36" s="5">
        <v>13600</v>
      </c>
      <c r="V36" s="4"/>
      <c r="W36" s="5">
        <v>8458828883</v>
      </c>
      <c r="X36" s="4"/>
      <c r="Y36" s="5">
        <v>0</v>
      </c>
      <c r="Z36" s="4"/>
      <c r="AA36" s="5">
        <v>0</v>
      </c>
      <c r="AB36" s="5"/>
      <c r="AC36" s="5">
        <v>13600</v>
      </c>
      <c r="AD36" s="4"/>
      <c r="AE36" s="5">
        <v>629340</v>
      </c>
      <c r="AF36" s="4"/>
      <c r="AG36" s="5">
        <v>8458828883</v>
      </c>
      <c r="AH36" s="4"/>
      <c r="AI36" s="5">
        <v>8557472676</v>
      </c>
      <c r="AJ36" s="4"/>
      <c r="AK36" s="9">
        <v>2.1571394025921204E-4</v>
      </c>
    </row>
    <row r="37" spans="1:37">
      <c r="A37" s="1" t="s">
        <v>175</v>
      </c>
      <c r="C37" s="4" t="s">
        <v>98</v>
      </c>
      <c r="D37" s="4"/>
      <c r="E37" s="4" t="s">
        <v>98</v>
      </c>
      <c r="F37" s="4"/>
      <c r="G37" s="4" t="s">
        <v>176</v>
      </c>
      <c r="H37" s="4"/>
      <c r="I37" s="4" t="s">
        <v>177</v>
      </c>
      <c r="J37" s="4"/>
      <c r="K37" s="5">
        <v>0</v>
      </c>
      <c r="L37" s="4"/>
      <c r="M37" s="5">
        <v>0</v>
      </c>
      <c r="N37" s="4"/>
      <c r="O37" s="5">
        <v>0</v>
      </c>
      <c r="P37" s="4"/>
      <c r="Q37" s="5">
        <v>0</v>
      </c>
      <c r="R37" s="4"/>
      <c r="S37" s="5">
        <v>0</v>
      </c>
      <c r="T37" s="4"/>
      <c r="U37" s="5">
        <v>13100</v>
      </c>
      <c r="V37" s="4"/>
      <c r="W37" s="5">
        <v>7933547691</v>
      </c>
      <c r="X37" s="4"/>
      <c r="Y37" s="5">
        <v>0</v>
      </c>
      <c r="Z37" s="4"/>
      <c r="AA37" s="5">
        <v>0</v>
      </c>
      <c r="AB37" s="5"/>
      <c r="AC37" s="5">
        <v>13100</v>
      </c>
      <c r="AD37" s="4"/>
      <c r="AE37" s="5">
        <v>613440</v>
      </c>
      <c r="AF37" s="4"/>
      <c r="AG37" s="5">
        <v>7933547691</v>
      </c>
      <c r="AH37" s="4"/>
      <c r="AI37" s="5">
        <v>8034607463</v>
      </c>
      <c r="AJ37" s="4"/>
      <c r="AK37" s="9">
        <v>2.0253372694260661E-4</v>
      </c>
    </row>
    <row r="38" spans="1:37" ht="24.75" thickBo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">
        <f>SUM(Q9:Q37)</f>
        <v>4407937773404</v>
      </c>
      <c r="R38" s="4"/>
      <c r="S38" s="11">
        <f>SUM(S9:S37)</f>
        <v>4746620787193</v>
      </c>
      <c r="T38" s="4"/>
      <c r="U38" s="4"/>
      <c r="V38" s="4"/>
      <c r="W38" s="11">
        <f>SUM(W9:W37)</f>
        <v>1542179964572</v>
      </c>
      <c r="X38" s="4"/>
      <c r="Y38" s="4"/>
      <c r="Z38" s="4"/>
      <c r="AA38" s="11">
        <f>SUM(AA9:AA37)</f>
        <v>2917931842164</v>
      </c>
      <c r="AB38" s="4"/>
      <c r="AC38" s="4"/>
      <c r="AD38" s="4"/>
      <c r="AE38" s="4"/>
      <c r="AF38" s="4"/>
      <c r="AG38" s="11">
        <f>SUM(AG9:AG37)</f>
        <v>3330408115694</v>
      </c>
      <c r="AH38" s="4"/>
      <c r="AI38" s="11">
        <f>SUM(AI9:AI37)</f>
        <v>3376829211921</v>
      </c>
      <c r="AJ38" s="4"/>
      <c r="AK38" s="10">
        <f>SUM(AK9:AK37)</f>
        <v>8.5121993661611828E-2</v>
      </c>
    </row>
    <row r="39" spans="1:37" ht="24.75" thickTop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  <c r="AH39" s="4"/>
      <c r="AI39" s="5"/>
      <c r="AJ39" s="4"/>
      <c r="AK39" s="4"/>
    </row>
    <row r="40" spans="1:37">
      <c r="AG40" s="3"/>
      <c r="AH40" s="3"/>
      <c r="AI40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E20" sqref="E20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179</v>
      </c>
      <c r="C6" s="18" t="s">
        <v>180</v>
      </c>
      <c r="D6" s="18" t="s">
        <v>180</v>
      </c>
      <c r="E6" s="18" t="s">
        <v>180</v>
      </c>
      <c r="F6" s="18" t="s">
        <v>180</v>
      </c>
      <c r="G6" s="18" t="s">
        <v>180</v>
      </c>
      <c r="H6" s="18" t="s">
        <v>180</v>
      </c>
      <c r="I6" s="18" t="s">
        <v>180</v>
      </c>
      <c r="K6" s="18" t="s">
        <v>296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179</v>
      </c>
      <c r="C7" s="18" t="s">
        <v>181</v>
      </c>
      <c r="E7" s="18" t="s">
        <v>182</v>
      </c>
      <c r="G7" s="18" t="s">
        <v>183</v>
      </c>
      <c r="I7" s="18" t="s">
        <v>95</v>
      </c>
      <c r="K7" s="18" t="s">
        <v>184</v>
      </c>
      <c r="M7" s="18" t="s">
        <v>185</v>
      </c>
      <c r="O7" s="18" t="s">
        <v>186</v>
      </c>
      <c r="Q7" s="18" t="s">
        <v>184</v>
      </c>
      <c r="S7" s="18" t="s">
        <v>178</v>
      </c>
    </row>
    <row r="8" spans="1:19">
      <c r="A8" s="1" t="s">
        <v>187</v>
      </c>
      <c r="C8" s="4" t="s">
        <v>188</v>
      </c>
      <c r="E8" s="4" t="s">
        <v>189</v>
      </c>
      <c r="F8" s="4"/>
      <c r="G8" s="4" t="s">
        <v>190</v>
      </c>
      <c r="H8" s="4"/>
      <c r="I8" s="14">
        <v>0.08</v>
      </c>
      <c r="J8" s="4"/>
      <c r="K8" s="5">
        <v>397993850159</v>
      </c>
      <c r="L8" s="4"/>
      <c r="M8" s="5">
        <v>1621189432159</v>
      </c>
      <c r="N8" s="4"/>
      <c r="O8" s="5">
        <v>1439480800001</v>
      </c>
      <c r="P8" s="4"/>
      <c r="Q8" s="5">
        <v>579702482317</v>
      </c>
      <c r="R8" s="4"/>
      <c r="S8" s="9">
        <v>1.4612948398813708E-2</v>
      </c>
    </row>
    <row r="9" spans="1:19">
      <c r="A9" s="1" t="s">
        <v>191</v>
      </c>
      <c r="C9" s="4" t="s">
        <v>192</v>
      </c>
      <c r="E9" s="4" t="s">
        <v>189</v>
      </c>
      <c r="F9" s="4"/>
      <c r="G9" s="4" t="s">
        <v>193</v>
      </c>
      <c r="H9" s="4"/>
      <c r="I9" s="14">
        <v>0.08</v>
      </c>
      <c r="J9" s="4"/>
      <c r="K9" s="5">
        <v>10600083925</v>
      </c>
      <c r="L9" s="4"/>
      <c r="M9" s="5">
        <v>82700502218</v>
      </c>
      <c r="N9" s="4"/>
      <c r="O9" s="5">
        <v>33271616520</v>
      </c>
      <c r="P9" s="4"/>
      <c r="Q9" s="5">
        <v>60028969623</v>
      </c>
      <c r="R9" s="4"/>
      <c r="S9" s="9">
        <v>1.5131904076532369E-3</v>
      </c>
    </row>
    <row r="10" spans="1:19">
      <c r="A10" s="1" t="s">
        <v>194</v>
      </c>
      <c r="C10" s="4" t="s">
        <v>195</v>
      </c>
      <c r="E10" s="4" t="s">
        <v>189</v>
      </c>
      <c r="F10" s="4"/>
      <c r="G10" s="4" t="s">
        <v>196</v>
      </c>
      <c r="H10" s="4"/>
      <c r="I10" s="14">
        <v>0.08</v>
      </c>
      <c r="J10" s="4"/>
      <c r="K10" s="5">
        <v>108988290168</v>
      </c>
      <c r="L10" s="4"/>
      <c r="M10" s="5">
        <v>0</v>
      </c>
      <c r="N10" s="4"/>
      <c r="O10" s="5">
        <v>108000250000</v>
      </c>
      <c r="P10" s="4"/>
      <c r="Q10" s="5">
        <v>988040168</v>
      </c>
      <c r="R10" s="4"/>
      <c r="S10" s="9">
        <v>2.4906189694464626E-5</v>
      </c>
    </row>
    <row r="11" spans="1:19">
      <c r="A11" s="1" t="s">
        <v>197</v>
      </c>
      <c r="C11" s="4" t="s">
        <v>198</v>
      </c>
      <c r="E11" s="4" t="s">
        <v>189</v>
      </c>
      <c r="F11" s="4"/>
      <c r="G11" s="4" t="s">
        <v>199</v>
      </c>
      <c r="H11" s="4"/>
      <c r="I11" s="14">
        <v>0.08</v>
      </c>
      <c r="J11" s="4"/>
      <c r="K11" s="5">
        <v>88179903301</v>
      </c>
      <c r="L11" s="4"/>
      <c r="M11" s="5">
        <v>5440588013079</v>
      </c>
      <c r="N11" s="4"/>
      <c r="O11" s="5">
        <v>5201255011127</v>
      </c>
      <c r="P11" s="4"/>
      <c r="Q11" s="5">
        <v>327512905253</v>
      </c>
      <c r="R11" s="4"/>
      <c r="S11" s="9">
        <v>8.2558369687824647E-3</v>
      </c>
    </row>
    <row r="12" spans="1:19" ht="24.75" thickBot="1">
      <c r="C12" s="4"/>
      <c r="E12" s="4"/>
      <c r="F12" s="4"/>
      <c r="G12" s="4"/>
      <c r="H12" s="4"/>
      <c r="I12" s="4"/>
      <c r="J12" s="4"/>
      <c r="K12" s="11">
        <f>SUM(K8:K11)</f>
        <v>605762127553</v>
      </c>
      <c r="L12" s="4"/>
      <c r="M12" s="11">
        <f>SUM(M8:M11)</f>
        <v>7144477947456</v>
      </c>
      <c r="N12" s="4"/>
      <c r="O12" s="11">
        <f>SUM(O8:O11)</f>
        <v>6782007677648</v>
      </c>
      <c r="P12" s="4"/>
      <c r="Q12" s="11">
        <f>SUM(Q8:Q11)</f>
        <v>968232397361</v>
      </c>
      <c r="R12" s="4"/>
      <c r="S12" s="15">
        <f>SUM(S8:S11)</f>
        <v>2.4406881964943873E-2</v>
      </c>
    </row>
    <row r="13" spans="1:19" ht="24.75" thickTop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8.42578125" style="1" bestFit="1" customWidth="1"/>
    <col min="12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</row>
    <row r="3" spans="1:11" ht="24.75">
      <c r="A3" s="19" t="s">
        <v>200</v>
      </c>
      <c r="B3" s="19"/>
      <c r="C3" s="19"/>
      <c r="D3" s="19"/>
      <c r="E3" s="19"/>
      <c r="F3" s="19"/>
      <c r="G3" s="19"/>
    </row>
    <row r="4" spans="1:11" ht="24.75">
      <c r="A4" s="19" t="s">
        <v>2</v>
      </c>
      <c r="B4" s="19"/>
      <c r="C4" s="19"/>
      <c r="D4" s="19"/>
      <c r="E4" s="19"/>
      <c r="F4" s="19"/>
      <c r="G4" s="19"/>
    </row>
    <row r="6" spans="1:11" ht="24.75">
      <c r="A6" s="18" t="s">
        <v>204</v>
      </c>
      <c r="C6" s="18" t="s">
        <v>184</v>
      </c>
      <c r="E6" s="18" t="s">
        <v>284</v>
      </c>
      <c r="G6" s="18" t="s">
        <v>13</v>
      </c>
      <c r="K6" s="3"/>
    </row>
    <row r="7" spans="1:11">
      <c r="A7" s="1" t="s">
        <v>293</v>
      </c>
      <c r="C7" s="5">
        <f>'سرمایه‌گذاری در سهام'!I89</f>
        <v>2957466667681</v>
      </c>
      <c r="D7" s="4"/>
      <c r="E7" s="9">
        <f>C7/$C$11</f>
        <v>0.97134087625978383</v>
      </c>
      <c r="F7" s="4"/>
      <c r="G7" s="9">
        <v>7.455084137866666E-2</v>
      </c>
      <c r="K7" s="3"/>
    </row>
    <row r="8" spans="1:11">
      <c r="A8" s="1" t="s">
        <v>294</v>
      </c>
      <c r="C8" s="5">
        <f>'سرمایه‌گذاری در اوراق بهادار'!I47</f>
        <v>86200087335</v>
      </c>
      <c r="D8" s="4"/>
      <c r="E8" s="9">
        <f>C8/$C$11</f>
        <v>2.8311280489021588E-2</v>
      </c>
      <c r="F8" s="4"/>
      <c r="G8" s="9">
        <v>2.1729032850868143E-3</v>
      </c>
      <c r="K8" s="3"/>
    </row>
    <row r="9" spans="1:11">
      <c r="A9" s="1" t="s">
        <v>295</v>
      </c>
      <c r="C9" s="5">
        <f>'درآمد سپرده بانکی'!E12</f>
        <v>164775680</v>
      </c>
      <c r="D9" s="4"/>
      <c r="E9" s="9">
        <f>C9/$C$11</f>
        <v>5.4118396378412033E-5</v>
      </c>
      <c r="F9" s="4"/>
      <c r="G9" s="9">
        <v>4.1536108308446842E-6</v>
      </c>
      <c r="K9" s="3"/>
    </row>
    <row r="10" spans="1:11">
      <c r="A10" s="1" t="s">
        <v>291</v>
      </c>
      <c r="C10" s="5">
        <f>'سایر درآمدها'!C9</f>
        <v>894311656</v>
      </c>
      <c r="D10" s="5"/>
      <c r="E10" s="9">
        <f>C10/$C$11</f>
        <v>2.9372485481620874E-4</v>
      </c>
      <c r="G10" s="9">
        <v>2.2543512370953317E-5</v>
      </c>
      <c r="K10" s="3"/>
    </row>
    <row r="11" spans="1:11" ht="24.75" thickBot="1">
      <c r="C11" s="11">
        <f>SUM(C7:C10)</f>
        <v>3044725842352</v>
      </c>
      <c r="D11" s="4"/>
      <c r="E11" s="15">
        <f>SUM(E7:E10)</f>
        <v>0.99999999999999989</v>
      </c>
      <c r="F11" s="4"/>
      <c r="G11" s="10">
        <f>SUM(G7:G10)</f>
        <v>7.6750441786955281E-2</v>
      </c>
    </row>
    <row r="12" spans="1:11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7"/>
  <sheetViews>
    <sheetView rightToLeft="1" workbookViewId="0">
      <selection activeCell="M17" sqref="M1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1" ht="24.75">
      <c r="A6" s="18" t="s">
        <v>201</v>
      </c>
      <c r="B6" s="18" t="s">
        <v>201</v>
      </c>
      <c r="C6" s="18" t="s">
        <v>201</v>
      </c>
      <c r="D6" s="18" t="s">
        <v>201</v>
      </c>
      <c r="E6" s="18" t="s">
        <v>201</v>
      </c>
      <c r="F6" s="18" t="s">
        <v>201</v>
      </c>
      <c r="G6" s="18" t="s">
        <v>201</v>
      </c>
      <c r="I6" s="18" t="s">
        <v>202</v>
      </c>
      <c r="J6" s="18" t="s">
        <v>202</v>
      </c>
      <c r="K6" s="18" t="s">
        <v>202</v>
      </c>
      <c r="L6" s="18" t="s">
        <v>202</v>
      </c>
      <c r="M6" s="18" t="s">
        <v>202</v>
      </c>
      <c r="O6" s="18" t="s">
        <v>203</v>
      </c>
      <c r="P6" s="18" t="s">
        <v>203</v>
      </c>
      <c r="Q6" s="18" t="s">
        <v>203</v>
      </c>
      <c r="R6" s="18" t="s">
        <v>203</v>
      </c>
      <c r="S6" s="18" t="s">
        <v>203</v>
      </c>
    </row>
    <row r="7" spans="1:21" ht="24.75">
      <c r="A7" s="18" t="s">
        <v>204</v>
      </c>
      <c r="C7" s="18" t="s">
        <v>205</v>
      </c>
      <c r="E7" s="18" t="s">
        <v>94</v>
      </c>
      <c r="G7" s="18" t="s">
        <v>95</v>
      </c>
      <c r="I7" s="18" t="s">
        <v>206</v>
      </c>
      <c r="K7" s="18" t="s">
        <v>207</v>
      </c>
      <c r="M7" s="18" t="s">
        <v>208</v>
      </c>
      <c r="O7" s="18" t="s">
        <v>206</v>
      </c>
      <c r="Q7" s="18" t="s">
        <v>207</v>
      </c>
      <c r="S7" s="18" t="s">
        <v>208</v>
      </c>
    </row>
    <row r="8" spans="1:21">
      <c r="A8" s="1" t="s">
        <v>133</v>
      </c>
      <c r="C8" s="4">
        <v>0</v>
      </c>
      <c r="E8" s="4" t="s">
        <v>135</v>
      </c>
      <c r="F8" s="4"/>
      <c r="G8" s="5">
        <v>18</v>
      </c>
      <c r="H8" s="4"/>
      <c r="I8" s="5">
        <v>1556577589</v>
      </c>
      <c r="J8" s="4"/>
      <c r="K8" s="5">
        <v>0</v>
      </c>
      <c r="L8" s="4"/>
      <c r="M8" s="5">
        <v>1556577589</v>
      </c>
      <c r="N8" s="4"/>
      <c r="O8" s="5">
        <v>5161889065</v>
      </c>
      <c r="P8" s="4"/>
      <c r="Q8" s="5">
        <v>0</v>
      </c>
      <c r="R8" s="4"/>
      <c r="S8" s="5">
        <v>5161889065</v>
      </c>
      <c r="T8" s="4"/>
      <c r="U8" s="4"/>
    </row>
    <row r="9" spans="1:21">
      <c r="A9" s="1" t="s">
        <v>130</v>
      </c>
      <c r="C9" s="4">
        <v>0</v>
      </c>
      <c r="E9" s="4" t="s">
        <v>132</v>
      </c>
      <c r="F9" s="4"/>
      <c r="G9" s="5">
        <v>18</v>
      </c>
      <c r="H9" s="4"/>
      <c r="I9" s="5">
        <v>11109957332</v>
      </c>
      <c r="J9" s="4"/>
      <c r="K9" s="5">
        <v>0</v>
      </c>
      <c r="L9" s="4"/>
      <c r="M9" s="5">
        <v>11109957332</v>
      </c>
      <c r="N9" s="4"/>
      <c r="O9" s="5">
        <v>62390004961</v>
      </c>
      <c r="P9" s="4"/>
      <c r="Q9" s="5">
        <v>0</v>
      </c>
      <c r="R9" s="4"/>
      <c r="S9" s="5">
        <v>62390004961</v>
      </c>
      <c r="T9" s="4"/>
      <c r="U9" s="4"/>
    </row>
    <row r="10" spans="1:21">
      <c r="A10" s="1" t="s">
        <v>210</v>
      </c>
      <c r="C10" s="4">
        <v>0</v>
      </c>
      <c r="E10" s="4" t="s">
        <v>211</v>
      </c>
      <c r="F10" s="4"/>
      <c r="G10" s="5">
        <v>15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2251192455</v>
      </c>
      <c r="P10" s="4"/>
      <c r="Q10" s="5">
        <v>0</v>
      </c>
      <c r="R10" s="4"/>
      <c r="S10" s="5">
        <v>2251192455</v>
      </c>
      <c r="T10" s="4"/>
      <c r="U10" s="4"/>
    </row>
    <row r="11" spans="1:21">
      <c r="A11" s="1" t="s">
        <v>139</v>
      </c>
      <c r="C11" s="4">
        <v>0</v>
      </c>
      <c r="E11" s="4" t="s">
        <v>141</v>
      </c>
      <c r="F11" s="4"/>
      <c r="G11" s="5">
        <v>16</v>
      </c>
      <c r="H11" s="4"/>
      <c r="I11" s="5">
        <v>7500988279</v>
      </c>
      <c r="J11" s="4"/>
      <c r="K11" s="5">
        <v>0</v>
      </c>
      <c r="L11" s="4"/>
      <c r="M11" s="5">
        <v>7500988279</v>
      </c>
      <c r="N11" s="4"/>
      <c r="O11" s="5">
        <v>71733436241</v>
      </c>
      <c r="P11" s="4"/>
      <c r="Q11" s="5">
        <v>0</v>
      </c>
      <c r="R11" s="4"/>
      <c r="S11" s="5">
        <v>71733436241</v>
      </c>
      <c r="T11" s="4"/>
      <c r="U11" s="4"/>
    </row>
    <row r="12" spans="1:21">
      <c r="A12" s="1" t="s">
        <v>136</v>
      </c>
      <c r="C12" s="4">
        <v>0</v>
      </c>
      <c r="E12" s="4" t="s">
        <v>138</v>
      </c>
      <c r="F12" s="4"/>
      <c r="G12" s="5">
        <v>16</v>
      </c>
      <c r="H12" s="4"/>
      <c r="I12" s="5">
        <v>174722470</v>
      </c>
      <c r="J12" s="4"/>
      <c r="K12" s="5">
        <v>0</v>
      </c>
      <c r="L12" s="4"/>
      <c r="M12" s="5">
        <v>174722470</v>
      </c>
      <c r="N12" s="4"/>
      <c r="O12" s="5">
        <v>6917226954</v>
      </c>
      <c r="P12" s="4"/>
      <c r="Q12" s="5">
        <v>0</v>
      </c>
      <c r="R12" s="4"/>
      <c r="S12" s="5">
        <v>6917226954</v>
      </c>
      <c r="T12" s="4"/>
      <c r="U12" s="4"/>
    </row>
    <row r="13" spans="1:21">
      <c r="A13" s="1" t="s">
        <v>142</v>
      </c>
      <c r="C13" s="4">
        <v>0</v>
      </c>
      <c r="E13" s="4" t="s">
        <v>144</v>
      </c>
      <c r="F13" s="4"/>
      <c r="G13" s="5">
        <v>16</v>
      </c>
      <c r="H13" s="4"/>
      <c r="I13" s="5">
        <v>250766701</v>
      </c>
      <c r="J13" s="4"/>
      <c r="K13" s="5">
        <v>0</v>
      </c>
      <c r="L13" s="4"/>
      <c r="M13" s="5">
        <v>250766701</v>
      </c>
      <c r="N13" s="4"/>
      <c r="O13" s="5">
        <v>9643603118</v>
      </c>
      <c r="P13" s="4"/>
      <c r="Q13" s="5">
        <v>0</v>
      </c>
      <c r="R13" s="4"/>
      <c r="S13" s="5">
        <v>9643603118</v>
      </c>
      <c r="T13" s="4"/>
      <c r="U13" s="4"/>
    </row>
    <row r="14" spans="1:21">
      <c r="A14" s="1" t="s">
        <v>212</v>
      </c>
      <c r="C14" s="4">
        <v>0</v>
      </c>
      <c r="E14" s="4" t="s">
        <v>131</v>
      </c>
      <c r="F14" s="4"/>
      <c r="G14" s="5">
        <v>15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960735617</v>
      </c>
      <c r="P14" s="4"/>
      <c r="Q14" s="5">
        <v>0</v>
      </c>
      <c r="R14" s="4"/>
      <c r="S14" s="5">
        <v>960735617</v>
      </c>
      <c r="T14" s="4"/>
      <c r="U14" s="4"/>
    </row>
    <row r="15" spans="1:21">
      <c r="A15" s="1" t="s">
        <v>145</v>
      </c>
      <c r="C15" s="4">
        <v>0</v>
      </c>
      <c r="E15" s="4" t="s">
        <v>147</v>
      </c>
      <c r="F15" s="4"/>
      <c r="G15" s="5">
        <v>18</v>
      </c>
      <c r="H15" s="4"/>
      <c r="I15" s="5">
        <v>1288501476</v>
      </c>
      <c r="J15" s="4"/>
      <c r="K15" s="5">
        <v>0</v>
      </c>
      <c r="L15" s="4"/>
      <c r="M15" s="5">
        <v>1288501476</v>
      </c>
      <c r="N15" s="4"/>
      <c r="O15" s="5">
        <v>11459348840</v>
      </c>
      <c r="P15" s="4"/>
      <c r="Q15" s="5">
        <v>0</v>
      </c>
      <c r="R15" s="4"/>
      <c r="S15" s="5">
        <v>11459348840</v>
      </c>
      <c r="T15" s="4"/>
      <c r="U15" s="4"/>
    </row>
    <row r="16" spans="1:21">
      <c r="A16" s="1" t="s">
        <v>213</v>
      </c>
      <c r="C16" s="4">
        <v>0</v>
      </c>
      <c r="E16" s="4" t="s">
        <v>214</v>
      </c>
      <c r="F16" s="4"/>
      <c r="G16" s="5">
        <v>18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24450451385</v>
      </c>
      <c r="P16" s="4"/>
      <c r="Q16" s="5">
        <v>0</v>
      </c>
      <c r="R16" s="4"/>
      <c r="S16" s="5">
        <v>24450451385</v>
      </c>
      <c r="T16" s="4"/>
      <c r="U16" s="4"/>
    </row>
    <row r="17" spans="1:21">
      <c r="A17" s="1" t="s">
        <v>187</v>
      </c>
      <c r="C17" s="5">
        <v>1</v>
      </c>
      <c r="E17" s="4" t="s">
        <v>297</v>
      </c>
      <c r="F17" s="4"/>
      <c r="G17" s="14">
        <v>0.08</v>
      </c>
      <c r="H17" s="4"/>
      <c r="I17" s="5">
        <v>1054710</v>
      </c>
      <c r="J17" s="4"/>
      <c r="K17" s="5">
        <v>0</v>
      </c>
      <c r="L17" s="4"/>
      <c r="M17" s="5">
        <v>1054710</v>
      </c>
      <c r="N17" s="4"/>
      <c r="O17" s="5">
        <v>5485005787</v>
      </c>
      <c r="P17" s="4"/>
      <c r="Q17" s="5">
        <v>0</v>
      </c>
      <c r="R17" s="4"/>
      <c r="S17" s="5">
        <v>5485005787</v>
      </c>
      <c r="T17" s="4"/>
      <c r="U17" s="4"/>
    </row>
    <row r="18" spans="1:21">
      <c r="A18" s="1" t="s">
        <v>191</v>
      </c>
      <c r="C18" s="5">
        <v>17</v>
      </c>
      <c r="E18" s="4" t="s">
        <v>297</v>
      </c>
      <c r="F18" s="4"/>
      <c r="G18" s="14">
        <v>0.08</v>
      </c>
      <c r="H18" s="4"/>
      <c r="I18" s="5">
        <v>30018743</v>
      </c>
      <c r="J18" s="4"/>
      <c r="K18" s="5">
        <v>0</v>
      </c>
      <c r="L18" s="4"/>
      <c r="M18" s="5">
        <v>30018743</v>
      </c>
      <c r="N18" s="4"/>
      <c r="O18" s="5">
        <v>4080938190</v>
      </c>
      <c r="P18" s="4"/>
      <c r="Q18" s="5">
        <v>0</v>
      </c>
      <c r="R18" s="4"/>
      <c r="S18" s="5">
        <v>4080938190</v>
      </c>
      <c r="T18" s="4"/>
      <c r="U18" s="4"/>
    </row>
    <row r="19" spans="1:21">
      <c r="A19" s="1" t="s">
        <v>194</v>
      </c>
      <c r="C19" s="5">
        <v>17</v>
      </c>
      <c r="E19" s="4" t="s">
        <v>297</v>
      </c>
      <c r="F19" s="4"/>
      <c r="G19" s="14">
        <v>0.08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9894847991</v>
      </c>
      <c r="P19" s="4"/>
      <c r="Q19" s="5">
        <v>0</v>
      </c>
      <c r="R19" s="4"/>
      <c r="S19" s="5">
        <v>9894847991</v>
      </c>
      <c r="T19" s="4"/>
      <c r="U19" s="4"/>
    </row>
    <row r="20" spans="1:21">
      <c r="A20" s="1" t="s">
        <v>197</v>
      </c>
      <c r="C20" s="5">
        <v>1</v>
      </c>
      <c r="E20" s="4" t="s">
        <v>297</v>
      </c>
      <c r="F20" s="4"/>
      <c r="G20" s="14">
        <v>0.08</v>
      </c>
      <c r="H20" s="4"/>
      <c r="I20" s="5">
        <v>133702227</v>
      </c>
      <c r="J20" s="4"/>
      <c r="K20" s="5">
        <v>0</v>
      </c>
      <c r="L20" s="4"/>
      <c r="M20" s="5">
        <v>133702227</v>
      </c>
      <c r="N20" s="4"/>
      <c r="O20" s="5">
        <v>133702227</v>
      </c>
      <c r="P20" s="4"/>
      <c r="Q20" s="5">
        <v>0</v>
      </c>
      <c r="R20" s="4"/>
      <c r="S20" s="5">
        <v>133702227</v>
      </c>
      <c r="T20" s="4"/>
      <c r="U20" s="4"/>
    </row>
    <row r="21" spans="1:21" ht="24.75" thickBot="1">
      <c r="E21" s="4"/>
      <c r="F21" s="4"/>
      <c r="G21" s="4"/>
      <c r="H21" s="4"/>
      <c r="I21" s="11">
        <f>SUM(I8:I20)</f>
        <v>22046289527</v>
      </c>
      <c r="J21" s="4"/>
      <c r="K21" s="11">
        <f>SUM(K8:K20)</f>
        <v>0</v>
      </c>
      <c r="L21" s="4"/>
      <c r="M21" s="11">
        <f>SUM(M8:M20)</f>
        <v>22046289527</v>
      </c>
      <c r="N21" s="4"/>
      <c r="O21" s="11">
        <f>SUM(O8:O20)</f>
        <v>214562382831</v>
      </c>
      <c r="P21" s="4"/>
      <c r="Q21" s="11">
        <f>SUM(Q8:Q20)</f>
        <v>0</v>
      </c>
      <c r="R21" s="4"/>
      <c r="S21" s="11">
        <f>SUM(S8:S20)</f>
        <v>214562382831</v>
      </c>
      <c r="T21" s="4"/>
      <c r="U21" s="4"/>
    </row>
    <row r="22" spans="1:21" ht="24.75" thickTop="1"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4"/>
      <c r="U22" s="4"/>
    </row>
    <row r="23" spans="1:21">
      <c r="M23" s="5"/>
      <c r="N23" s="4"/>
      <c r="O23" s="4"/>
      <c r="P23" s="4"/>
      <c r="Q23" s="4"/>
      <c r="R23" s="4"/>
      <c r="S23" s="5"/>
    </row>
    <row r="24" spans="1:21">
      <c r="M24" s="4"/>
      <c r="N24" s="4"/>
      <c r="O24" s="4"/>
      <c r="P24" s="4"/>
      <c r="Q24" s="4"/>
      <c r="R24" s="4"/>
      <c r="S24" s="4"/>
    </row>
    <row r="25" spans="1:21">
      <c r="M25" s="4"/>
      <c r="N25" s="4"/>
      <c r="O25" s="4"/>
      <c r="P25" s="4"/>
      <c r="Q25" s="4"/>
      <c r="R25" s="4"/>
      <c r="S25" s="4"/>
    </row>
    <row r="26" spans="1:21">
      <c r="M26" s="5"/>
      <c r="N26" s="5"/>
      <c r="O26" s="5"/>
      <c r="P26" s="5"/>
      <c r="Q26" s="5"/>
      <c r="R26" s="5"/>
      <c r="S26" s="5"/>
    </row>
    <row r="27" spans="1:21">
      <c r="S27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2"/>
  <sheetViews>
    <sheetView rightToLeft="1" workbookViewId="0">
      <selection activeCell="K60" sqref="K60"/>
    </sheetView>
  </sheetViews>
  <sheetFormatPr defaultRowHeight="24"/>
  <cols>
    <col min="1" max="1" width="35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18" t="s">
        <v>215</v>
      </c>
      <c r="D6" s="18" t="s">
        <v>215</v>
      </c>
      <c r="E6" s="18" t="s">
        <v>215</v>
      </c>
      <c r="F6" s="18" t="s">
        <v>215</v>
      </c>
      <c r="G6" s="18" t="s">
        <v>215</v>
      </c>
      <c r="I6" s="18" t="s">
        <v>202</v>
      </c>
      <c r="J6" s="18" t="s">
        <v>202</v>
      </c>
      <c r="K6" s="18" t="s">
        <v>202</v>
      </c>
      <c r="L6" s="18" t="s">
        <v>202</v>
      </c>
      <c r="M6" s="18" t="s">
        <v>202</v>
      </c>
      <c r="O6" s="18" t="s">
        <v>203</v>
      </c>
      <c r="P6" s="18" t="s">
        <v>203</v>
      </c>
      <c r="Q6" s="18" t="s">
        <v>203</v>
      </c>
      <c r="R6" s="18" t="s">
        <v>203</v>
      </c>
      <c r="S6" s="18" t="s">
        <v>203</v>
      </c>
    </row>
    <row r="7" spans="1:19" ht="24.75">
      <c r="A7" s="18" t="s">
        <v>3</v>
      </c>
      <c r="C7" s="18" t="s">
        <v>216</v>
      </c>
      <c r="E7" s="18" t="s">
        <v>217</v>
      </c>
      <c r="G7" s="18" t="s">
        <v>218</v>
      </c>
      <c r="I7" s="18" t="s">
        <v>219</v>
      </c>
      <c r="K7" s="18" t="s">
        <v>207</v>
      </c>
      <c r="M7" s="18" t="s">
        <v>220</v>
      </c>
      <c r="O7" s="18" t="s">
        <v>219</v>
      </c>
      <c r="Q7" s="18" t="s">
        <v>207</v>
      </c>
      <c r="S7" s="18" t="s">
        <v>220</v>
      </c>
    </row>
    <row r="8" spans="1:19">
      <c r="A8" s="1" t="s">
        <v>84</v>
      </c>
      <c r="C8" s="4" t="s">
        <v>221</v>
      </c>
      <c r="D8" s="4"/>
      <c r="E8" s="5">
        <v>22000000</v>
      </c>
      <c r="F8" s="4"/>
      <c r="G8" s="5">
        <v>2020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44440000000</v>
      </c>
      <c r="P8" s="4"/>
      <c r="Q8" s="5">
        <v>0</v>
      </c>
      <c r="R8" s="4"/>
      <c r="S8" s="5">
        <v>44440000000</v>
      </c>
    </row>
    <row r="9" spans="1:19">
      <c r="A9" s="1" t="s">
        <v>79</v>
      </c>
      <c r="C9" s="4" t="s">
        <v>222</v>
      </c>
      <c r="D9" s="4"/>
      <c r="E9" s="5">
        <v>6300003</v>
      </c>
      <c r="F9" s="4"/>
      <c r="G9" s="5">
        <v>4500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28350013500</v>
      </c>
      <c r="P9" s="4"/>
      <c r="Q9" s="5">
        <v>19404527</v>
      </c>
      <c r="R9" s="4"/>
      <c r="S9" s="5">
        <v>28330608973</v>
      </c>
    </row>
    <row r="10" spans="1:19">
      <c r="A10" s="1" t="s">
        <v>223</v>
      </c>
      <c r="C10" s="4" t="s">
        <v>224</v>
      </c>
      <c r="D10" s="4"/>
      <c r="E10" s="5">
        <v>1516418</v>
      </c>
      <c r="F10" s="4"/>
      <c r="G10" s="5">
        <v>1300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1971343400</v>
      </c>
      <c r="P10" s="4"/>
      <c r="Q10" s="5">
        <v>0</v>
      </c>
      <c r="R10" s="4"/>
      <c r="S10" s="5">
        <v>1971343400</v>
      </c>
    </row>
    <row r="11" spans="1:19">
      <c r="A11" s="1" t="s">
        <v>49</v>
      </c>
      <c r="C11" s="4" t="s">
        <v>225</v>
      </c>
      <c r="D11" s="4"/>
      <c r="E11" s="5">
        <v>15000000</v>
      </c>
      <c r="F11" s="4"/>
      <c r="G11" s="5">
        <v>150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2250000000</v>
      </c>
      <c r="P11" s="4"/>
      <c r="Q11" s="5">
        <v>169569348</v>
      </c>
      <c r="R11" s="4"/>
      <c r="S11" s="5">
        <v>2080430652</v>
      </c>
    </row>
    <row r="12" spans="1:19">
      <c r="A12" s="1" t="s">
        <v>51</v>
      </c>
      <c r="C12" s="4" t="s">
        <v>226</v>
      </c>
      <c r="D12" s="4"/>
      <c r="E12" s="5">
        <v>121896360</v>
      </c>
      <c r="F12" s="4"/>
      <c r="G12" s="5">
        <v>2400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292551264000</v>
      </c>
      <c r="P12" s="4"/>
      <c r="Q12" s="5">
        <v>0</v>
      </c>
      <c r="R12" s="4"/>
      <c r="S12" s="5">
        <v>292551264000</v>
      </c>
    </row>
    <row r="13" spans="1:19">
      <c r="A13" s="1" t="s">
        <v>71</v>
      </c>
      <c r="C13" s="4" t="s">
        <v>227</v>
      </c>
      <c r="D13" s="4"/>
      <c r="E13" s="5">
        <v>39222671</v>
      </c>
      <c r="F13" s="4"/>
      <c r="G13" s="5">
        <v>700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27455869700</v>
      </c>
      <c r="P13" s="4"/>
      <c r="Q13" s="5">
        <v>0</v>
      </c>
      <c r="R13" s="4"/>
      <c r="S13" s="5">
        <v>27455869700</v>
      </c>
    </row>
    <row r="14" spans="1:19">
      <c r="A14" s="1" t="s">
        <v>81</v>
      </c>
      <c r="C14" s="4" t="s">
        <v>226</v>
      </c>
      <c r="D14" s="4"/>
      <c r="E14" s="5">
        <v>34216764</v>
      </c>
      <c r="F14" s="4"/>
      <c r="G14" s="5">
        <v>700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23951734800</v>
      </c>
      <c r="P14" s="4"/>
      <c r="Q14" s="5">
        <v>0</v>
      </c>
      <c r="R14" s="4"/>
      <c r="S14" s="5">
        <v>23951734800</v>
      </c>
    </row>
    <row r="15" spans="1:19">
      <c r="A15" s="1" t="s">
        <v>32</v>
      </c>
      <c r="C15" s="4" t="s">
        <v>228</v>
      </c>
      <c r="D15" s="4"/>
      <c r="E15" s="5">
        <v>15399744</v>
      </c>
      <c r="F15" s="4"/>
      <c r="G15" s="5">
        <v>700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10779820800</v>
      </c>
      <c r="P15" s="4"/>
      <c r="Q15" s="5">
        <v>0</v>
      </c>
      <c r="R15" s="4"/>
      <c r="S15" s="5">
        <v>10779820800</v>
      </c>
    </row>
    <row r="16" spans="1:19">
      <c r="A16" s="1" t="s">
        <v>35</v>
      </c>
      <c r="C16" s="4" t="s">
        <v>228</v>
      </c>
      <c r="D16" s="4"/>
      <c r="E16" s="5">
        <v>68082254</v>
      </c>
      <c r="F16" s="4"/>
      <c r="G16" s="5">
        <v>400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27232901600</v>
      </c>
      <c r="P16" s="4"/>
      <c r="Q16" s="5">
        <v>1940257620</v>
      </c>
      <c r="R16" s="4"/>
      <c r="S16" s="5">
        <v>25292643980</v>
      </c>
    </row>
    <row r="17" spans="1:19">
      <c r="A17" s="1" t="s">
        <v>28</v>
      </c>
      <c r="C17" s="4" t="s">
        <v>229</v>
      </c>
      <c r="D17" s="4"/>
      <c r="E17" s="5">
        <v>9200000</v>
      </c>
      <c r="F17" s="4"/>
      <c r="G17" s="5">
        <v>3750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34500000000</v>
      </c>
      <c r="P17" s="4"/>
      <c r="Q17" s="5">
        <v>0</v>
      </c>
      <c r="R17" s="4"/>
      <c r="S17" s="5">
        <v>34500000000</v>
      </c>
    </row>
    <row r="18" spans="1:19">
      <c r="A18" s="1" t="s">
        <v>70</v>
      </c>
      <c r="C18" s="4" t="s">
        <v>230</v>
      </c>
      <c r="D18" s="4"/>
      <c r="E18" s="5">
        <v>8743455</v>
      </c>
      <c r="F18" s="4"/>
      <c r="G18" s="5">
        <v>2100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18361255500</v>
      </c>
      <c r="P18" s="4"/>
      <c r="Q18" s="5">
        <v>537864260</v>
      </c>
      <c r="R18" s="4"/>
      <c r="S18" s="5">
        <v>17823391240</v>
      </c>
    </row>
    <row r="19" spans="1:19">
      <c r="A19" s="1" t="s">
        <v>42</v>
      </c>
      <c r="C19" s="4" t="s">
        <v>231</v>
      </c>
      <c r="D19" s="4"/>
      <c r="E19" s="5">
        <v>1100000</v>
      </c>
      <c r="F19" s="4"/>
      <c r="G19" s="5">
        <v>6730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7403000000</v>
      </c>
      <c r="P19" s="4"/>
      <c r="Q19" s="5">
        <v>127892617</v>
      </c>
      <c r="R19" s="4"/>
      <c r="S19" s="5">
        <v>7275107383</v>
      </c>
    </row>
    <row r="20" spans="1:19">
      <c r="A20" s="1" t="s">
        <v>39</v>
      </c>
      <c r="C20" s="4" t="s">
        <v>232</v>
      </c>
      <c r="D20" s="4"/>
      <c r="E20" s="5">
        <v>3510754</v>
      </c>
      <c r="F20" s="4"/>
      <c r="G20" s="5">
        <v>4720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16570758880</v>
      </c>
      <c r="P20" s="4"/>
      <c r="Q20" s="5">
        <v>962173096</v>
      </c>
      <c r="R20" s="4"/>
      <c r="S20" s="5">
        <v>15608585784</v>
      </c>
    </row>
    <row r="21" spans="1:19">
      <c r="A21" s="1" t="s">
        <v>56</v>
      </c>
      <c r="C21" s="4" t="s">
        <v>233</v>
      </c>
      <c r="D21" s="4"/>
      <c r="E21" s="5">
        <v>10613234</v>
      </c>
      <c r="F21" s="4"/>
      <c r="G21" s="5">
        <v>1380</v>
      </c>
      <c r="H21" s="4"/>
      <c r="I21" s="5">
        <v>14646262920</v>
      </c>
      <c r="J21" s="4"/>
      <c r="K21" s="5">
        <v>2045471015</v>
      </c>
      <c r="L21" s="4"/>
      <c r="M21" s="5">
        <v>12600791905</v>
      </c>
      <c r="N21" s="4"/>
      <c r="O21" s="5">
        <v>14646262920</v>
      </c>
      <c r="P21" s="4"/>
      <c r="Q21" s="5">
        <v>2045471015</v>
      </c>
      <c r="R21" s="4"/>
      <c r="S21" s="5">
        <v>12600791905</v>
      </c>
    </row>
    <row r="22" spans="1:19">
      <c r="A22" s="1" t="s">
        <v>65</v>
      </c>
      <c r="C22" s="4" t="s">
        <v>234</v>
      </c>
      <c r="D22" s="4"/>
      <c r="E22" s="5">
        <v>6807271</v>
      </c>
      <c r="F22" s="4"/>
      <c r="G22" s="5">
        <v>100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680727100</v>
      </c>
      <c r="P22" s="4"/>
      <c r="Q22" s="5">
        <v>63038122</v>
      </c>
      <c r="R22" s="4"/>
      <c r="S22" s="5">
        <v>617688978</v>
      </c>
    </row>
    <row r="23" spans="1:19">
      <c r="A23" s="1" t="s">
        <v>235</v>
      </c>
      <c r="C23" s="4" t="s">
        <v>228</v>
      </c>
      <c r="D23" s="4"/>
      <c r="E23" s="5">
        <v>87975</v>
      </c>
      <c r="F23" s="4"/>
      <c r="G23" s="5">
        <v>61000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5366475000</v>
      </c>
      <c r="P23" s="4"/>
      <c r="Q23" s="5">
        <v>262205619</v>
      </c>
      <c r="R23" s="4"/>
      <c r="S23" s="5">
        <v>5104269381</v>
      </c>
    </row>
    <row r="24" spans="1:19">
      <c r="A24" s="1" t="s">
        <v>87</v>
      </c>
      <c r="C24" s="4" t="s">
        <v>236</v>
      </c>
      <c r="D24" s="4"/>
      <c r="E24" s="5">
        <v>18948000</v>
      </c>
      <c r="F24" s="4"/>
      <c r="G24" s="5">
        <v>36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682128000</v>
      </c>
      <c r="P24" s="4"/>
      <c r="Q24" s="5">
        <v>26926105</v>
      </c>
      <c r="R24" s="4"/>
      <c r="S24" s="5">
        <v>655201895</v>
      </c>
    </row>
    <row r="25" spans="1:19">
      <c r="A25" s="1" t="s">
        <v>19</v>
      </c>
      <c r="C25" s="4" t="s">
        <v>226</v>
      </c>
      <c r="D25" s="4"/>
      <c r="E25" s="5">
        <v>2600000</v>
      </c>
      <c r="F25" s="4"/>
      <c r="G25" s="5">
        <v>5850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15210000000</v>
      </c>
      <c r="P25" s="4"/>
      <c r="Q25" s="5">
        <v>0</v>
      </c>
      <c r="R25" s="4"/>
      <c r="S25" s="5">
        <v>15210000000</v>
      </c>
    </row>
    <row r="26" spans="1:19">
      <c r="A26" s="1" t="s">
        <v>18</v>
      </c>
      <c r="C26" s="4" t="s">
        <v>226</v>
      </c>
      <c r="D26" s="4"/>
      <c r="E26" s="5">
        <v>141744099</v>
      </c>
      <c r="F26" s="4"/>
      <c r="G26" s="5">
        <v>650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92133664350</v>
      </c>
      <c r="P26" s="4"/>
      <c r="Q26" s="5">
        <v>0</v>
      </c>
      <c r="R26" s="4"/>
      <c r="S26" s="5">
        <v>92133664350</v>
      </c>
    </row>
    <row r="27" spans="1:19">
      <c r="A27" s="1" t="s">
        <v>73</v>
      </c>
      <c r="C27" s="4" t="s">
        <v>237</v>
      </c>
      <c r="D27" s="4"/>
      <c r="E27" s="5">
        <v>159509568</v>
      </c>
      <c r="F27" s="4"/>
      <c r="G27" s="5">
        <v>1700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271166265600</v>
      </c>
      <c r="P27" s="4"/>
      <c r="Q27" s="5">
        <v>0</v>
      </c>
      <c r="R27" s="4"/>
      <c r="S27" s="5">
        <v>271166265600</v>
      </c>
    </row>
    <row r="28" spans="1:19">
      <c r="A28" s="1" t="s">
        <v>72</v>
      </c>
      <c r="C28" s="4" t="s">
        <v>228</v>
      </c>
      <c r="D28" s="4"/>
      <c r="E28" s="5">
        <v>197550742</v>
      </c>
      <c r="F28" s="4"/>
      <c r="G28" s="5">
        <v>330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65191744860</v>
      </c>
      <c r="P28" s="4"/>
      <c r="Q28" s="5">
        <v>0</v>
      </c>
      <c r="R28" s="4"/>
      <c r="S28" s="5">
        <v>65191744860</v>
      </c>
    </row>
    <row r="29" spans="1:19">
      <c r="A29" s="1" t="s">
        <v>86</v>
      </c>
      <c r="C29" s="4" t="s">
        <v>226</v>
      </c>
      <c r="D29" s="4"/>
      <c r="E29" s="5">
        <v>11200000</v>
      </c>
      <c r="F29" s="4"/>
      <c r="G29" s="5">
        <v>450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5040000000</v>
      </c>
      <c r="P29" s="4"/>
      <c r="Q29" s="5">
        <v>0</v>
      </c>
      <c r="R29" s="4"/>
      <c r="S29" s="5">
        <v>5040000000</v>
      </c>
    </row>
    <row r="30" spans="1:19">
      <c r="A30" s="1" t="s">
        <v>75</v>
      </c>
      <c r="C30" s="4" t="s">
        <v>236</v>
      </c>
      <c r="D30" s="4"/>
      <c r="E30" s="5">
        <v>3205169</v>
      </c>
      <c r="F30" s="4"/>
      <c r="G30" s="5">
        <v>400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1282067600</v>
      </c>
      <c r="P30" s="4"/>
      <c r="Q30" s="5">
        <v>0</v>
      </c>
      <c r="R30" s="4"/>
      <c r="S30" s="5">
        <v>1282067600</v>
      </c>
    </row>
    <row r="31" spans="1:19">
      <c r="A31" s="1" t="s">
        <v>80</v>
      </c>
      <c r="C31" s="4" t="s">
        <v>238</v>
      </c>
      <c r="D31" s="4"/>
      <c r="E31" s="5">
        <v>10205153</v>
      </c>
      <c r="F31" s="4"/>
      <c r="G31" s="5">
        <v>3360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34289314080</v>
      </c>
      <c r="P31" s="4"/>
      <c r="Q31" s="5">
        <v>0</v>
      </c>
      <c r="R31" s="4"/>
      <c r="S31" s="5">
        <v>34289314080</v>
      </c>
    </row>
    <row r="32" spans="1:19">
      <c r="A32" s="1" t="s">
        <v>38</v>
      </c>
      <c r="C32" s="4" t="s">
        <v>239</v>
      </c>
      <c r="D32" s="4"/>
      <c r="E32" s="5">
        <v>23455000</v>
      </c>
      <c r="F32" s="4"/>
      <c r="G32" s="5">
        <v>190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4456450000</v>
      </c>
      <c r="P32" s="4"/>
      <c r="Q32" s="5">
        <v>0</v>
      </c>
      <c r="R32" s="4"/>
      <c r="S32" s="5">
        <v>4456450000</v>
      </c>
    </row>
    <row r="33" spans="1:19">
      <c r="A33" s="1" t="s">
        <v>21</v>
      </c>
      <c r="C33" s="4" t="s">
        <v>240</v>
      </c>
      <c r="D33" s="4"/>
      <c r="E33" s="5">
        <v>4279011</v>
      </c>
      <c r="F33" s="4"/>
      <c r="G33" s="5">
        <v>11000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47069121000</v>
      </c>
      <c r="P33" s="4"/>
      <c r="Q33" s="5">
        <v>0</v>
      </c>
      <c r="R33" s="4"/>
      <c r="S33" s="5">
        <v>47069121000</v>
      </c>
    </row>
    <row r="34" spans="1:19">
      <c r="A34" s="1" t="s">
        <v>67</v>
      </c>
      <c r="C34" s="4" t="s">
        <v>241</v>
      </c>
      <c r="D34" s="4"/>
      <c r="E34" s="5">
        <v>15000000</v>
      </c>
      <c r="F34" s="4"/>
      <c r="G34" s="5">
        <v>5700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85500000000</v>
      </c>
      <c r="P34" s="4"/>
      <c r="Q34" s="5">
        <v>0</v>
      </c>
      <c r="R34" s="4"/>
      <c r="S34" s="5">
        <v>85500000000</v>
      </c>
    </row>
    <row r="35" spans="1:19">
      <c r="A35" s="1" t="s">
        <v>20</v>
      </c>
      <c r="C35" s="4" t="s">
        <v>242</v>
      </c>
      <c r="D35" s="4"/>
      <c r="E35" s="5">
        <v>56920417</v>
      </c>
      <c r="F35" s="4"/>
      <c r="G35" s="5">
        <v>1850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105302771450</v>
      </c>
      <c r="P35" s="4"/>
      <c r="Q35" s="5">
        <v>0</v>
      </c>
      <c r="R35" s="4"/>
      <c r="S35" s="5">
        <v>105302771450</v>
      </c>
    </row>
    <row r="36" spans="1:19">
      <c r="A36" s="1" t="s">
        <v>66</v>
      </c>
      <c r="C36" s="4" t="s">
        <v>243</v>
      </c>
      <c r="D36" s="4"/>
      <c r="E36" s="5">
        <v>5881958</v>
      </c>
      <c r="F36" s="4"/>
      <c r="G36" s="5">
        <v>500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2940979000</v>
      </c>
      <c r="P36" s="4"/>
      <c r="Q36" s="5">
        <v>121655730</v>
      </c>
      <c r="R36" s="4"/>
      <c r="S36" s="5">
        <v>2819323270</v>
      </c>
    </row>
    <row r="37" spans="1:19">
      <c r="A37" s="1" t="s">
        <v>82</v>
      </c>
      <c r="C37" s="4" t="s">
        <v>244</v>
      </c>
      <c r="D37" s="4"/>
      <c r="E37" s="5">
        <v>4000000</v>
      </c>
      <c r="F37" s="4"/>
      <c r="G37" s="5">
        <v>7650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30600000000</v>
      </c>
      <c r="P37" s="4"/>
      <c r="Q37" s="5">
        <v>0</v>
      </c>
      <c r="R37" s="4"/>
      <c r="S37" s="5">
        <v>30600000000</v>
      </c>
    </row>
    <row r="38" spans="1:19">
      <c r="A38" s="1" t="s">
        <v>46</v>
      </c>
      <c r="C38" s="4" t="s">
        <v>245</v>
      </c>
      <c r="D38" s="4"/>
      <c r="E38" s="5">
        <v>31040229</v>
      </c>
      <c r="F38" s="4"/>
      <c r="G38" s="5">
        <v>2750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85360629750</v>
      </c>
      <c r="P38" s="4"/>
      <c r="Q38" s="5">
        <v>1718670398</v>
      </c>
      <c r="R38" s="4"/>
      <c r="S38" s="5">
        <v>83641959352</v>
      </c>
    </row>
    <row r="39" spans="1:19">
      <c r="A39" s="1" t="s">
        <v>64</v>
      </c>
      <c r="C39" s="4" t="s">
        <v>246</v>
      </c>
      <c r="D39" s="4"/>
      <c r="E39" s="5">
        <v>16100000</v>
      </c>
      <c r="F39" s="4"/>
      <c r="G39" s="5">
        <v>265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4266500000</v>
      </c>
      <c r="P39" s="4"/>
      <c r="Q39" s="5">
        <v>242540052</v>
      </c>
      <c r="R39" s="4"/>
      <c r="S39" s="5">
        <v>4023959948</v>
      </c>
    </row>
    <row r="40" spans="1:19">
      <c r="A40" s="1" t="s">
        <v>54</v>
      </c>
      <c r="C40" s="4" t="s">
        <v>247</v>
      </c>
      <c r="D40" s="4"/>
      <c r="E40" s="5">
        <v>4100000</v>
      </c>
      <c r="F40" s="4"/>
      <c r="G40" s="5">
        <v>3456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14169600000</v>
      </c>
      <c r="P40" s="4"/>
      <c r="Q40" s="5">
        <v>0</v>
      </c>
      <c r="R40" s="4"/>
      <c r="S40" s="5">
        <v>14169600000</v>
      </c>
    </row>
    <row r="41" spans="1:19">
      <c r="A41" s="1" t="s">
        <v>34</v>
      </c>
      <c r="C41" s="4" t="s">
        <v>248</v>
      </c>
      <c r="D41" s="4"/>
      <c r="E41" s="5">
        <v>82518930</v>
      </c>
      <c r="F41" s="4"/>
      <c r="G41" s="5">
        <v>1800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148534074000</v>
      </c>
      <c r="P41" s="4"/>
      <c r="Q41" s="5">
        <v>0</v>
      </c>
      <c r="R41" s="4"/>
      <c r="S41" s="5">
        <v>148534074000</v>
      </c>
    </row>
    <row r="42" spans="1:19">
      <c r="A42" s="1" t="s">
        <v>74</v>
      </c>
      <c r="C42" s="4" t="s">
        <v>226</v>
      </c>
      <c r="D42" s="4"/>
      <c r="E42" s="5">
        <v>95851115</v>
      </c>
      <c r="F42" s="4"/>
      <c r="G42" s="5">
        <v>640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61344713600</v>
      </c>
      <c r="P42" s="4"/>
      <c r="Q42" s="5">
        <v>0</v>
      </c>
      <c r="R42" s="4"/>
      <c r="S42" s="5">
        <v>61344713600</v>
      </c>
    </row>
    <row r="43" spans="1:19">
      <c r="A43" s="1" t="s">
        <v>78</v>
      </c>
      <c r="C43" s="4" t="s">
        <v>249</v>
      </c>
      <c r="D43" s="4"/>
      <c r="E43" s="5">
        <v>85028137</v>
      </c>
      <c r="F43" s="4"/>
      <c r="G43" s="5">
        <v>6500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552682890500</v>
      </c>
      <c r="P43" s="4"/>
      <c r="Q43" s="5">
        <v>0</v>
      </c>
      <c r="R43" s="4"/>
      <c r="S43" s="5">
        <v>552682890500</v>
      </c>
    </row>
    <row r="44" spans="1:19">
      <c r="A44" s="1" t="s">
        <v>16</v>
      </c>
      <c r="C44" s="4" t="s">
        <v>225</v>
      </c>
      <c r="D44" s="4"/>
      <c r="E44" s="5">
        <v>13381695</v>
      </c>
      <c r="F44" s="4"/>
      <c r="G44" s="5">
        <v>200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2676339000</v>
      </c>
      <c r="P44" s="4"/>
      <c r="Q44" s="5">
        <v>0</v>
      </c>
      <c r="R44" s="4"/>
      <c r="S44" s="5">
        <v>2676339000</v>
      </c>
    </row>
    <row r="45" spans="1:19">
      <c r="A45" s="1" t="s">
        <v>25</v>
      </c>
      <c r="C45" s="4" t="s">
        <v>250</v>
      </c>
      <c r="D45" s="4"/>
      <c r="E45" s="5">
        <v>33615414</v>
      </c>
      <c r="F45" s="4"/>
      <c r="G45" s="5">
        <v>6000</v>
      </c>
      <c r="H45" s="4"/>
      <c r="I45" s="5">
        <v>201692484000</v>
      </c>
      <c r="J45" s="4"/>
      <c r="K45" s="5">
        <v>0</v>
      </c>
      <c r="L45" s="4"/>
      <c r="M45" s="5">
        <v>201692484000</v>
      </c>
      <c r="N45" s="4"/>
      <c r="O45" s="5">
        <v>201692484000</v>
      </c>
      <c r="P45" s="4"/>
      <c r="Q45" s="5">
        <v>0</v>
      </c>
      <c r="R45" s="4"/>
      <c r="S45" s="5">
        <v>201692484000</v>
      </c>
    </row>
    <row r="46" spans="1:19">
      <c r="A46" s="1" t="s">
        <v>69</v>
      </c>
      <c r="C46" s="4" t="s">
        <v>226</v>
      </c>
      <c r="D46" s="4"/>
      <c r="E46" s="5">
        <v>8005000</v>
      </c>
      <c r="F46" s="4"/>
      <c r="G46" s="5">
        <v>4350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34821750000</v>
      </c>
      <c r="P46" s="4"/>
      <c r="Q46" s="5">
        <v>0</v>
      </c>
      <c r="R46" s="4"/>
      <c r="S46" s="5">
        <v>34821750000</v>
      </c>
    </row>
    <row r="47" spans="1:19">
      <c r="A47" s="1" t="s">
        <v>40</v>
      </c>
      <c r="C47" s="4" t="s">
        <v>251</v>
      </c>
      <c r="D47" s="4"/>
      <c r="E47" s="5">
        <v>3780949</v>
      </c>
      <c r="F47" s="4"/>
      <c r="G47" s="5">
        <v>2780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10511038220</v>
      </c>
      <c r="P47" s="4"/>
      <c r="Q47" s="5">
        <v>206856877</v>
      </c>
      <c r="R47" s="4"/>
      <c r="S47" s="5">
        <v>10304181343</v>
      </c>
    </row>
    <row r="48" spans="1:19">
      <c r="A48" s="1" t="s">
        <v>85</v>
      </c>
      <c r="C48" s="4" t="s">
        <v>252</v>
      </c>
      <c r="D48" s="4"/>
      <c r="E48" s="5">
        <v>7206570</v>
      </c>
      <c r="F48" s="4"/>
      <c r="G48" s="5">
        <v>500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3603285000</v>
      </c>
      <c r="P48" s="4"/>
      <c r="Q48" s="5">
        <v>0</v>
      </c>
      <c r="R48" s="4"/>
      <c r="S48" s="5">
        <v>3603285000</v>
      </c>
    </row>
    <row r="49" spans="1:19">
      <c r="A49" s="1" t="s">
        <v>63</v>
      </c>
      <c r="C49" s="4" t="s">
        <v>253</v>
      </c>
      <c r="D49" s="4"/>
      <c r="E49" s="5">
        <v>9529900</v>
      </c>
      <c r="F49" s="4"/>
      <c r="G49" s="5">
        <v>420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4002558000</v>
      </c>
      <c r="P49" s="4"/>
      <c r="Q49" s="5">
        <v>106734880</v>
      </c>
      <c r="R49" s="4"/>
      <c r="S49" s="5">
        <v>3895823120</v>
      </c>
    </row>
    <row r="50" spans="1:19">
      <c r="A50" s="1" t="s">
        <v>22</v>
      </c>
      <c r="C50" s="4" t="s">
        <v>254</v>
      </c>
      <c r="D50" s="4"/>
      <c r="E50" s="5">
        <v>53493023</v>
      </c>
      <c r="F50" s="4"/>
      <c r="G50" s="5">
        <v>270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14443116210</v>
      </c>
      <c r="P50" s="4"/>
      <c r="Q50" s="5">
        <v>0</v>
      </c>
      <c r="R50" s="4"/>
      <c r="S50" s="5">
        <v>14443116210</v>
      </c>
    </row>
    <row r="51" spans="1:19">
      <c r="A51" s="1" t="s">
        <v>17</v>
      </c>
      <c r="C51" s="4" t="s">
        <v>255</v>
      </c>
      <c r="D51" s="4"/>
      <c r="E51" s="5">
        <v>20961128</v>
      </c>
      <c r="F51" s="4"/>
      <c r="G51" s="5">
        <v>12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251533536</v>
      </c>
      <c r="P51" s="4"/>
      <c r="Q51" s="5">
        <v>0</v>
      </c>
      <c r="R51" s="4"/>
      <c r="S51" s="5">
        <v>251533536</v>
      </c>
    </row>
    <row r="52" spans="1:19">
      <c r="A52" s="1" t="s">
        <v>26</v>
      </c>
      <c r="C52" s="4" t="s">
        <v>222</v>
      </c>
      <c r="D52" s="4"/>
      <c r="E52" s="5">
        <v>3900000</v>
      </c>
      <c r="F52" s="4"/>
      <c r="G52" s="5">
        <v>14350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55965000000</v>
      </c>
      <c r="P52" s="4"/>
      <c r="Q52" s="5">
        <v>0</v>
      </c>
      <c r="R52" s="4"/>
      <c r="S52" s="5">
        <v>55965000000</v>
      </c>
    </row>
    <row r="53" spans="1:19">
      <c r="A53" s="1" t="s">
        <v>48</v>
      </c>
      <c r="C53" s="4" t="s">
        <v>234</v>
      </c>
      <c r="D53" s="4"/>
      <c r="E53" s="5">
        <v>26914264</v>
      </c>
      <c r="F53" s="4"/>
      <c r="G53" s="5">
        <v>1300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34988543200</v>
      </c>
      <c r="P53" s="4"/>
      <c r="Q53" s="5">
        <v>704467313</v>
      </c>
      <c r="R53" s="4"/>
      <c r="S53" s="5">
        <v>34284075887</v>
      </c>
    </row>
    <row r="54" spans="1:19">
      <c r="A54" s="1" t="s">
        <v>24</v>
      </c>
      <c r="C54" s="4" t="s">
        <v>230</v>
      </c>
      <c r="D54" s="4"/>
      <c r="E54" s="5">
        <v>40906624</v>
      </c>
      <c r="F54" s="4"/>
      <c r="G54" s="5">
        <v>1250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51133280000</v>
      </c>
      <c r="P54" s="4"/>
      <c r="Q54" s="5">
        <v>0</v>
      </c>
      <c r="R54" s="4"/>
      <c r="S54" s="5">
        <v>51133280000</v>
      </c>
    </row>
    <row r="55" spans="1:19">
      <c r="A55" s="1" t="s">
        <v>44</v>
      </c>
      <c r="C55" s="4" t="s">
        <v>256</v>
      </c>
      <c r="D55" s="4"/>
      <c r="E55" s="5">
        <v>11769701</v>
      </c>
      <c r="F55" s="4"/>
      <c r="G55" s="5">
        <v>800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9415760800</v>
      </c>
      <c r="P55" s="4"/>
      <c r="Q55" s="5">
        <v>0</v>
      </c>
      <c r="R55" s="4"/>
      <c r="S55" s="5">
        <v>9415760800</v>
      </c>
    </row>
    <row r="56" spans="1:19">
      <c r="A56" s="1" t="s">
        <v>45</v>
      </c>
      <c r="C56" s="4" t="s">
        <v>247</v>
      </c>
      <c r="D56" s="4"/>
      <c r="E56" s="5">
        <v>9813243</v>
      </c>
      <c r="F56" s="4"/>
      <c r="G56" s="5">
        <v>1850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18154499550</v>
      </c>
      <c r="P56" s="4"/>
      <c r="Q56" s="5">
        <v>0</v>
      </c>
      <c r="R56" s="4"/>
      <c r="S56" s="5">
        <v>18154499550</v>
      </c>
    </row>
    <row r="57" spans="1:19">
      <c r="A57" s="1" t="s">
        <v>43</v>
      </c>
      <c r="C57" s="4" t="s">
        <v>256</v>
      </c>
      <c r="D57" s="4"/>
      <c r="E57" s="5">
        <v>4000060</v>
      </c>
      <c r="F57" s="4"/>
      <c r="G57" s="5">
        <v>3200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12800192000</v>
      </c>
      <c r="P57" s="4"/>
      <c r="Q57" s="5">
        <v>0</v>
      </c>
      <c r="R57" s="4"/>
      <c r="S57" s="5">
        <v>12800192000</v>
      </c>
    </row>
    <row r="58" spans="1:19">
      <c r="A58" s="1" t="s">
        <v>15</v>
      </c>
      <c r="C58" s="4" t="s">
        <v>257</v>
      </c>
      <c r="D58" s="4"/>
      <c r="E58" s="5">
        <v>15010000</v>
      </c>
      <c r="F58" s="4"/>
      <c r="G58" s="5">
        <v>1000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15010000000</v>
      </c>
      <c r="P58" s="4"/>
      <c r="Q58" s="5">
        <v>0</v>
      </c>
      <c r="R58" s="4"/>
      <c r="S58" s="5">
        <v>15010000000</v>
      </c>
    </row>
    <row r="59" spans="1:19">
      <c r="A59" s="1" t="s">
        <v>27</v>
      </c>
      <c r="C59" s="4" t="s">
        <v>258</v>
      </c>
      <c r="D59" s="4"/>
      <c r="E59" s="5">
        <v>7182491</v>
      </c>
      <c r="F59" s="4"/>
      <c r="G59" s="5">
        <v>13600</v>
      </c>
      <c r="H59" s="4"/>
      <c r="I59" s="5">
        <v>0</v>
      </c>
      <c r="J59" s="4"/>
      <c r="K59" s="5">
        <v>0</v>
      </c>
      <c r="L59" s="4"/>
      <c r="M59" s="5">
        <v>0</v>
      </c>
      <c r="N59" s="4"/>
      <c r="O59" s="5">
        <f>97681877600-1922</f>
        <v>97681875678</v>
      </c>
      <c r="P59" s="4"/>
      <c r="Q59" s="5">
        <v>0</v>
      </c>
      <c r="R59" s="4"/>
      <c r="S59" s="5">
        <v>97681877600</v>
      </c>
    </row>
    <row r="60" spans="1:19" ht="24.75" thickBot="1">
      <c r="C60" s="4"/>
      <c r="D60" s="4"/>
      <c r="E60" s="4"/>
      <c r="F60" s="4"/>
      <c r="G60" s="4"/>
      <c r="H60" s="4"/>
      <c r="I60" s="11">
        <f>SUM(I8:I59)</f>
        <v>216338746920</v>
      </c>
      <c r="J60" s="4"/>
      <c r="K60" s="11">
        <f>SUM(K8:K59)</f>
        <v>2045471015</v>
      </c>
      <c r="L60" s="4"/>
      <c r="M60" s="11">
        <f>SUM(M8:M59)</f>
        <v>214293275905</v>
      </c>
      <c r="N60" s="4"/>
      <c r="O60" s="11">
        <f>SUM(O8:O59)</f>
        <v>2750885596184</v>
      </c>
      <c r="P60" s="4"/>
      <c r="Q60" s="11">
        <f>SUM(Q8:Q59)</f>
        <v>9255727579</v>
      </c>
      <c r="R60" s="4"/>
      <c r="S60" s="11">
        <f>SUM(S8:S59)</f>
        <v>2741629870527</v>
      </c>
    </row>
    <row r="61" spans="1:19" ht="24.75" thickTop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4"/>
      <c r="Q61" s="4"/>
      <c r="R61" s="4"/>
      <c r="S61" s="4"/>
    </row>
    <row r="62" spans="1:19">
      <c r="O62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3"/>
  <sheetViews>
    <sheetView rightToLeft="1" workbookViewId="0">
      <selection activeCell="G18" sqref="G18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18" t="s">
        <v>202</v>
      </c>
      <c r="D6" s="18" t="s">
        <v>202</v>
      </c>
      <c r="E6" s="18" t="s">
        <v>202</v>
      </c>
      <c r="F6" s="18" t="s">
        <v>202</v>
      </c>
      <c r="G6" s="18" t="s">
        <v>202</v>
      </c>
      <c r="H6" s="18" t="s">
        <v>202</v>
      </c>
      <c r="I6" s="18" t="s">
        <v>202</v>
      </c>
      <c r="K6" s="18" t="s">
        <v>203</v>
      </c>
      <c r="L6" s="18" t="s">
        <v>203</v>
      </c>
      <c r="M6" s="18" t="s">
        <v>203</v>
      </c>
      <c r="N6" s="18" t="s">
        <v>203</v>
      </c>
      <c r="O6" s="18" t="s">
        <v>203</v>
      </c>
      <c r="P6" s="18" t="s">
        <v>203</v>
      </c>
      <c r="Q6" s="18" t="s">
        <v>203</v>
      </c>
    </row>
    <row r="7" spans="1:17" ht="24.75">
      <c r="A7" s="18" t="s">
        <v>3</v>
      </c>
      <c r="C7" s="18" t="s">
        <v>7</v>
      </c>
      <c r="E7" s="18" t="s">
        <v>259</v>
      </c>
      <c r="G7" s="18" t="s">
        <v>260</v>
      </c>
      <c r="I7" s="18" t="s">
        <v>261</v>
      </c>
      <c r="K7" s="18" t="s">
        <v>7</v>
      </c>
      <c r="M7" s="18" t="s">
        <v>259</v>
      </c>
      <c r="O7" s="18" t="s">
        <v>260</v>
      </c>
      <c r="Q7" s="18" t="s">
        <v>261</v>
      </c>
    </row>
    <row r="8" spans="1:17">
      <c r="A8" s="1" t="s">
        <v>35</v>
      </c>
      <c r="C8" s="6">
        <v>91882730</v>
      </c>
      <c r="D8" s="6"/>
      <c r="E8" s="6">
        <v>391100870853</v>
      </c>
      <c r="F8" s="6"/>
      <c r="G8" s="6">
        <v>393201598009</v>
      </c>
      <c r="H8" s="6"/>
      <c r="I8" s="6">
        <f>E8-G8</f>
        <v>-2100727156</v>
      </c>
      <c r="J8" s="6"/>
      <c r="K8" s="6">
        <v>91882730</v>
      </c>
      <c r="L8" s="6"/>
      <c r="M8" s="6">
        <v>391100870853</v>
      </c>
      <c r="N8" s="6"/>
      <c r="O8" s="6">
        <v>529428080405</v>
      </c>
      <c r="P8" s="6"/>
      <c r="Q8" s="6">
        <f>M8-O8</f>
        <v>-138327209552</v>
      </c>
    </row>
    <row r="9" spans="1:17">
      <c r="A9" s="1" t="s">
        <v>19</v>
      </c>
      <c r="C9" s="6">
        <v>6792261</v>
      </c>
      <c r="D9" s="6"/>
      <c r="E9" s="6">
        <v>111337957805</v>
      </c>
      <c r="F9" s="6"/>
      <c r="G9" s="6">
        <v>95471117245</v>
      </c>
      <c r="H9" s="6"/>
      <c r="I9" s="6">
        <f t="shared" ref="I9:I72" si="0">E9-G9</f>
        <v>15866840560</v>
      </c>
      <c r="J9" s="6"/>
      <c r="K9" s="6">
        <v>6792261</v>
      </c>
      <c r="L9" s="6"/>
      <c r="M9" s="6">
        <v>111337957805</v>
      </c>
      <c r="N9" s="6"/>
      <c r="O9" s="6">
        <v>137059760337</v>
      </c>
      <c r="P9" s="6"/>
      <c r="Q9" s="6">
        <f t="shared" ref="Q9:Q72" si="1">M9-O9</f>
        <v>-25721802532</v>
      </c>
    </row>
    <row r="10" spans="1:17">
      <c r="A10" s="1" t="s">
        <v>71</v>
      </c>
      <c r="C10" s="6">
        <v>46577959</v>
      </c>
      <c r="D10" s="6"/>
      <c r="E10" s="6">
        <v>267618740432</v>
      </c>
      <c r="F10" s="6"/>
      <c r="G10" s="6">
        <v>228263043309</v>
      </c>
      <c r="H10" s="6"/>
      <c r="I10" s="6">
        <f t="shared" si="0"/>
        <v>39355697123</v>
      </c>
      <c r="J10" s="6"/>
      <c r="K10" s="6">
        <v>46577959</v>
      </c>
      <c r="L10" s="6"/>
      <c r="M10" s="6">
        <v>267618740432</v>
      </c>
      <c r="N10" s="6"/>
      <c r="O10" s="6">
        <v>323769035299</v>
      </c>
      <c r="P10" s="6"/>
      <c r="Q10" s="6">
        <f t="shared" si="1"/>
        <v>-56150294867</v>
      </c>
    </row>
    <row r="11" spans="1:17">
      <c r="A11" s="1" t="s">
        <v>40</v>
      </c>
      <c r="C11" s="6">
        <v>11583726</v>
      </c>
      <c r="D11" s="6"/>
      <c r="E11" s="6">
        <v>175946187246</v>
      </c>
      <c r="F11" s="6"/>
      <c r="G11" s="6">
        <v>151431069581</v>
      </c>
      <c r="H11" s="6"/>
      <c r="I11" s="6">
        <f t="shared" si="0"/>
        <v>24515117665</v>
      </c>
      <c r="J11" s="6"/>
      <c r="K11" s="6">
        <v>11583726</v>
      </c>
      <c r="L11" s="6"/>
      <c r="M11" s="6">
        <v>175946187246</v>
      </c>
      <c r="N11" s="6"/>
      <c r="O11" s="6">
        <v>177994115454</v>
      </c>
      <c r="P11" s="6"/>
      <c r="Q11" s="6">
        <f t="shared" si="1"/>
        <v>-2047928208</v>
      </c>
    </row>
    <row r="12" spans="1:17">
      <c r="A12" s="1" t="s">
        <v>31</v>
      </c>
      <c r="C12" s="6">
        <v>29334685</v>
      </c>
      <c r="D12" s="6"/>
      <c r="E12" s="6">
        <v>104247513456</v>
      </c>
      <c r="F12" s="6"/>
      <c r="G12" s="6">
        <v>118735345819</v>
      </c>
      <c r="H12" s="6"/>
      <c r="I12" s="6">
        <f t="shared" si="0"/>
        <v>-14487832363</v>
      </c>
      <c r="J12" s="6"/>
      <c r="K12" s="6">
        <v>29334685</v>
      </c>
      <c r="L12" s="6"/>
      <c r="M12" s="6">
        <v>104247513456</v>
      </c>
      <c r="N12" s="6"/>
      <c r="O12" s="6">
        <v>107922978426</v>
      </c>
      <c r="P12" s="6"/>
      <c r="Q12" s="6">
        <f t="shared" si="1"/>
        <v>-3675464970</v>
      </c>
    </row>
    <row r="13" spans="1:17">
      <c r="A13" s="1" t="s">
        <v>72</v>
      </c>
      <c r="C13" s="6">
        <v>312788674</v>
      </c>
      <c r="D13" s="6"/>
      <c r="E13" s="6">
        <v>706116537336</v>
      </c>
      <c r="F13" s="6"/>
      <c r="G13" s="6">
        <v>688393663524</v>
      </c>
      <c r="H13" s="6"/>
      <c r="I13" s="6">
        <f t="shared" si="0"/>
        <v>17722873812</v>
      </c>
      <c r="J13" s="6"/>
      <c r="K13" s="6">
        <v>312788674</v>
      </c>
      <c r="L13" s="6"/>
      <c r="M13" s="6">
        <v>706116537336</v>
      </c>
      <c r="N13" s="6"/>
      <c r="O13" s="6">
        <v>1211635690202</v>
      </c>
      <c r="P13" s="6"/>
      <c r="Q13" s="6">
        <f t="shared" si="1"/>
        <v>-505519152866</v>
      </c>
    </row>
    <row r="14" spans="1:17">
      <c r="A14" s="1" t="s">
        <v>66</v>
      </c>
      <c r="C14" s="6">
        <v>5881958</v>
      </c>
      <c r="D14" s="6"/>
      <c r="E14" s="6">
        <v>41162600863</v>
      </c>
      <c r="F14" s="6"/>
      <c r="G14" s="6">
        <v>37771363860</v>
      </c>
      <c r="H14" s="6"/>
      <c r="I14" s="6">
        <f t="shared" si="0"/>
        <v>3391237003</v>
      </c>
      <c r="J14" s="6"/>
      <c r="K14" s="6">
        <v>5881958</v>
      </c>
      <c r="L14" s="6"/>
      <c r="M14" s="6">
        <v>41162600863</v>
      </c>
      <c r="N14" s="6"/>
      <c r="O14" s="6">
        <v>49406814956</v>
      </c>
      <c r="P14" s="6"/>
      <c r="Q14" s="6">
        <f t="shared" si="1"/>
        <v>-8244214093</v>
      </c>
    </row>
    <row r="15" spans="1:17">
      <c r="A15" s="1" t="s">
        <v>53</v>
      </c>
      <c r="C15" s="6">
        <v>13633830</v>
      </c>
      <c r="D15" s="6"/>
      <c r="E15" s="6">
        <v>531943816926</v>
      </c>
      <c r="F15" s="6"/>
      <c r="G15" s="6">
        <v>531943816926</v>
      </c>
      <c r="H15" s="6"/>
      <c r="I15" s="6">
        <f t="shared" si="0"/>
        <v>0</v>
      </c>
      <c r="J15" s="6"/>
      <c r="K15" s="6">
        <v>13633830</v>
      </c>
      <c r="L15" s="6"/>
      <c r="M15" s="6">
        <v>531943816926</v>
      </c>
      <c r="N15" s="6"/>
      <c r="O15" s="6">
        <v>677635435575</v>
      </c>
      <c r="P15" s="6"/>
      <c r="Q15" s="6">
        <f t="shared" si="1"/>
        <v>-145691618649</v>
      </c>
    </row>
    <row r="16" spans="1:17">
      <c r="A16" s="1" t="s">
        <v>20</v>
      </c>
      <c r="C16" s="6">
        <v>57000000</v>
      </c>
      <c r="D16" s="6"/>
      <c r="E16" s="6">
        <v>681630025500</v>
      </c>
      <c r="F16" s="6"/>
      <c r="G16" s="6">
        <v>716759475877</v>
      </c>
      <c r="H16" s="6"/>
      <c r="I16" s="6">
        <f t="shared" si="0"/>
        <v>-35129450377</v>
      </c>
      <c r="J16" s="6"/>
      <c r="K16" s="6">
        <v>57000000</v>
      </c>
      <c r="L16" s="6"/>
      <c r="M16" s="6">
        <v>681630025500</v>
      </c>
      <c r="N16" s="6"/>
      <c r="O16" s="6">
        <v>752408850812</v>
      </c>
      <c r="P16" s="6"/>
      <c r="Q16" s="6">
        <f t="shared" si="1"/>
        <v>-70778825312</v>
      </c>
    </row>
    <row r="17" spans="1:17">
      <c r="A17" s="1" t="s">
        <v>81</v>
      </c>
      <c r="C17" s="6">
        <v>34216764</v>
      </c>
      <c r="D17" s="6"/>
      <c r="E17" s="6">
        <v>203738913782</v>
      </c>
      <c r="F17" s="6"/>
      <c r="G17" s="6">
        <v>165099947829</v>
      </c>
      <c r="H17" s="6"/>
      <c r="I17" s="6">
        <f t="shared" si="0"/>
        <v>38638965953</v>
      </c>
      <c r="J17" s="6"/>
      <c r="K17" s="6">
        <v>34216764</v>
      </c>
      <c r="L17" s="6"/>
      <c r="M17" s="6">
        <v>203738913782</v>
      </c>
      <c r="N17" s="6"/>
      <c r="O17" s="6">
        <v>256459333876</v>
      </c>
      <c r="P17" s="6"/>
      <c r="Q17" s="6">
        <f t="shared" si="1"/>
        <v>-52720420094</v>
      </c>
    </row>
    <row r="18" spans="1:17">
      <c r="A18" s="1" t="s">
        <v>51</v>
      </c>
      <c r="C18" s="6">
        <v>121996621</v>
      </c>
      <c r="D18" s="6"/>
      <c r="E18" s="6">
        <v>1451610771027</v>
      </c>
      <c r="F18" s="6"/>
      <c r="G18" s="6">
        <v>1319425663222</v>
      </c>
      <c r="H18" s="6"/>
      <c r="I18" s="6">
        <f t="shared" si="0"/>
        <v>132185107805</v>
      </c>
      <c r="J18" s="6"/>
      <c r="K18" s="6">
        <v>121996621</v>
      </c>
      <c r="L18" s="6"/>
      <c r="M18" s="6">
        <v>1451610771027</v>
      </c>
      <c r="N18" s="6"/>
      <c r="O18" s="6">
        <v>1813821668164</v>
      </c>
      <c r="P18" s="6"/>
      <c r="Q18" s="6">
        <f t="shared" si="1"/>
        <v>-362210897137</v>
      </c>
    </row>
    <row r="19" spans="1:17">
      <c r="A19" s="1" t="s">
        <v>58</v>
      </c>
      <c r="C19" s="6">
        <v>13085982</v>
      </c>
      <c r="D19" s="6"/>
      <c r="E19" s="6">
        <v>354341199889</v>
      </c>
      <c r="F19" s="6"/>
      <c r="G19" s="6">
        <v>334048532054</v>
      </c>
      <c r="H19" s="6"/>
      <c r="I19" s="6">
        <f t="shared" si="0"/>
        <v>20292667835</v>
      </c>
      <c r="J19" s="6"/>
      <c r="K19" s="6">
        <v>13085982</v>
      </c>
      <c r="L19" s="6"/>
      <c r="M19" s="6">
        <v>354341199889</v>
      </c>
      <c r="N19" s="6"/>
      <c r="O19" s="6">
        <v>355786999926</v>
      </c>
      <c r="P19" s="6"/>
      <c r="Q19" s="6">
        <f t="shared" si="1"/>
        <v>-1445800037</v>
      </c>
    </row>
    <row r="20" spans="1:17">
      <c r="A20" s="1" t="s">
        <v>29</v>
      </c>
      <c r="C20" s="6">
        <v>3593753</v>
      </c>
      <c r="D20" s="6"/>
      <c r="E20" s="6">
        <v>433221330473</v>
      </c>
      <c r="F20" s="6"/>
      <c r="G20" s="6">
        <v>376527815881</v>
      </c>
      <c r="H20" s="6"/>
      <c r="I20" s="6">
        <f t="shared" si="0"/>
        <v>56693514592</v>
      </c>
      <c r="J20" s="6"/>
      <c r="K20" s="6">
        <v>3593753</v>
      </c>
      <c r="L20" s="6"/>
      <c r="M20" s="6">
        <v>433221330473</v>
      </c>
      <c r="N20" s="6"/>
      <c r="O20" s="6">
        <v>506955050775</v>
      </c>
      <c r="P20" s="6"/>
      <c r="Q20" s="6">
        <f t="shared" si="1"/>
        <v>-73733720302</v>
      </c>
    </row>
    <row r="21" spans="1:17">
      <c r="A21" s="1" t="s">
        <v>33</v>
      </c>
      <c r="C21" s="6">
        <v>20482623</v>
      </c>
      <c r="D21" s="6"/>
      <c r="E21" s="6">
        <v>181149605144</v>
      </c>
      <c r="F21" s="6"/>
      <c r="G21" s="6">
        <v>170676311723</v>
      </c>
      <c r="H21" s="6"/>
      <c r="I21" s="6">
        <f t="shared" si="0"/>
        <v>10473293421</v>
      </c>
      <c r="J21" s="6"/>
      <c r="K21" s="6">
        <v>20482623</v>
      </c>
      <c r="L21" s="6"/>
      <c r="M21" s="6">
        <v>181149605144</v>
      </c>
      <c r="N21" s="6"/>
      <c r="O21" s="6">
        <v>161201297454</v>
      </c>
      <c r="P21" s="6"/>
      <c r="Q21" s="6">
        <f t="shared" si="1"/>
        <v>19948307690</v>
      </c>
    </row>
    <row r="22" spans="1:17">
      <c r="A22" s="1" t="s">
        <v>24</v>
      </c>
      <c r="C22" s="6">
        <v>53515570</v>
      </c>
      <c r="D22" s="6"/>
      <c r="E22" s="6">
        <v>508564776547</v>
      </c>
      <c r="F22" s="6"/>
      <c r="G22" s="6">
        <v>461682167088</v>
      </c>
      <c r="H22" s="6"/>
      <c r="I22" s="6">
        <f t="shared" si="0"/>
        <v>46882609459</v>
      </c>
      <c r="J22" s="6"/>
      <c r="K22" s="6">
        <v>53515570</v>
      </c>
      <c r="L22" s="6"/>
      <c r="M22" s="6">
        <v>508564776547</v>
      </c>
      <c r="N22" s="6"/>
      <c r="O22" s="6">
        <v>621737059192</v>
      </c>
      <c r="P22" s="6"/>
      <c r="Q22" s="6">
        <f t="shared" si="1"/>
        <v>-113172282645</v>
      </c>
    </row>
    <row r="23" spans="1:17">
      <c r="A23" s="1" t="s">
        <v>64</v>
      </c>
      <c r="C23" s="6">
        <v>17540882</v>
      </c>
      <c r="D23" s="6"/>
      <c r="E23" s="6">
        <v>229987616390</v>
      </c>
      <c r="F23" s="6"/>
      <c r="G23" s="6">
        <v>201740464111</v>
      </c>
      <c r="H23" s="6"/>
      <c r="I23" s="6">
        <f t="shared" si="0"/>
        <v>28247152279</v>
      </c>
      <c r="J23" s="6"/>
      <c r="K23" s="6">
        <v>17540882</v>
      </c>
      <c r="L23" s="6"/>
      <c r="M23" s="6">
        <v>229987616390</v>
      </c>
      <c r="N23" s="6"/>
      <c r="O23" s="6">
        <v>248687774603</v>
      </c>
      <c r="P23" s="6"/>
      <c r="Q23" s="6">
        <f t="shared" si="1"/>
        <v>-18700158213</v>
      </c>
    </row>
    <row r="24" spans="1:17">
      <c r="A24" s="1" t="s">
        <v>56</v>
      </c>
      <c r="C24" s="6">
        <v>10613234</v>
      </c>
      <c r="D24" s="6"/>
      <c r="E24" s="6">
        <v>75116607034</v>
      </c>
      <c r="F24" s="6"/>
      <c r="G24" s="6">
        <v>81024654779</v>
      </c>
      <c r="H24" s="6"/>
      <c r="I24" s="6">
        <f t="shared" si="0"/>
        <v>-5908047745</v>
      </c>
      <c r="J24" s="6"/>
      <c r="K24" s="6">
        <v>10613234</v>
      </c>
      <c r="L24" s="6"/>
      <c r="M24" s="6">
        <v>75116607034</v>
      </c>
      <c r="N24" s="6"/>
      <c r="O24" s="6">
        <v>96322278402</v>
      </c>
      <c r="P24" s="6"/>
      <c r="Q24" s="6">
        <f t="shared" si="1"/>
        <v>-21205671368</v>
      </c>
    </row>
    <row r="25" spans="1:17">
      <c r="A25" s="1" t="s">
        <v>18</v>
      </c>
      <c r="C25" s="6">
        <v>147944099</v>
      </c>
      <c r="D25" s="6"/>
      <c r="E25" s="6">
        <v>1050035757702</v>
      </c>
      <c r="F25" s="6"/>
      <c r="G25" s="6">
        <v>920619585884</v>
      </c>
      <c r="H25" s="6"/>
      <c r="I25" s="6">
        <f t="shared" si="0"/>
        <v>129416171818</v>
      </c>
      <c r="J25" s="6"/>
      <c r="K25" s="6">
        <v>147944099</v>
      </c>
      <c r="L25" s="6"/>
      <c r="M25" s="6">
        <v>1050035757702</v>
      </c>
      <c r="N25" s="6"/>
      <c r="O25" s="6">
        <v>963896867896</v>
      </c>
      <c r="P25" s="6"/>
      <c r="Q25" s="6">
        <f t="shared" si="1"/>
        <v>86138889806</v>
      </c>
    </row>
    <row r="26" spans="1:17">
      <c r="A26" s="1" t="s">
        <v>39</v>
      </c>
      <c r="C26" s="6">
        <v>3500754</v>
      </c>
      <c r="D26" s="6"/>
      <c r="E26" s="6">
        <v>120370588928</v>
      </c>
      <c r="F26" s="6"/>
      <c r="G26" s="6">
        <v>114280721029</v>
      </c>
      <c r="H26" s="6"/>
      <c r="I26" s="6">
        <f t="shared" si="0"/>
        <v>6089867899</v>
      </c>
      <c r="J26" s="6"/>
      <c r="K26" s="6">
        <v>3500754</v>
      </c>
      <c r="L26" s="6"/>
      <c r="M26" s="6">
        <v>120370588928</v>
      </c>
      <c r="N26" s="6"/>
      <c r="O26" s="6">
        <v>118613715848</v>
      </c>
      <c r="P26" s="6"/>
      <c r="Q26" s="6">
        <f t="shared" si="1"/>
        <v>1756873080</v>
      </c>
    </row>
    <row r="27" spans="1:17">
      <c r="A27" s="1" t="s">
        <v>17</v>
      </c>
      <c r="C27" s="6">
        <v>15086000</v>
      </c>
      <c r="D27" s="6"/>
      <c r="E27" s="6">
        <v>22764289739</v>
      </c>
      <c r="F27" s="6"/>
      <c r="G27" s="6">
        <v>17627227462</v>
      </c>
      <c r="H27" s="6"/>
      <c r="I27" s="6">
        <f t="shared" si="0"/>
        <v>5137062277</v>
      </c>
      <c r="J27" s="6"/>
      <c r="K27" s="6">
        <v>15086000</v>
      </c>
      <c r="L27" s="6"/>
      <c r="M27" s="6">
        <v>22764289739</v>
      </c>
      <c r="N27" s="6"/>
      <c r="O27" s="6">
        <v>32736788218</v>
      </c>
      <c r="P27" s="6"/>
      <c r="Q27" s="6">
        <f t="shared" si="1"/>
        <v>-9972498479</v>
      </c>
    </row>
    <row r="28" spans="1:17">
      <c r="A28" s="1" t="s">
        <v>76</v>
      </c>
      <c r="C28" s="6">
        <v>33303174</v>
      </c>
      <c r="D28" s="6"/>
      <c r="E28" s="6">
        <v>421426906060</v>
      </c>
      <c r="F28" s="6"/>
      <c r="G28" s="6">
        <v>324451028924</v>
      </c>
      <c r="H28" s="6"/>
      <c r="I28" s="6">
        <f t="shared" si="0"/>
        <v>96975877136</v>
      </c>
      <c r="J28" s="6"/>
      <c r="K28" s="6">
        <v>33303174</v>
      </c>
      <c r="L28" s="6"/>
      <c r="M28" s="6">
        <v>421426906060</v>
      </c>
      <c r="N28" s="6"/>
      <c r="O28" s="6">
        <v>488630098936</v>
      </c>
      <c r="P28" s="6"/>
      <c r="Q28" s="6">
        <f t="shared" si="1"/>
        <v>-67203192876</v>
      </c>
    </row>
    <row r="29" spans="1:17">
      <c r="A29" s="1" t="s">
        <v>25</v>
      </c>
      <c r="C29" s="6">
        <v>33615414</v>
      </c>
      <c r="D29" s="6"/>
      <c r="E29" s="6">
        <v>1086668882363</v>
      </c>
      <c r="F29" s="6"/>
      <c r="G29" s="6">
        <v>1242050502996</v>
      </c>
      <c r="H29" s="6"/>
      <c r="I29" s="6">
        <f t="shared" si="0"/>
        <v>-155381620633</v>
      </c>
      <c r="J29" s="6"/>
      <c r="K29" s="6">
        <v>33615414</v>
      </c>
      <c r="L29" s="6"/>
      <c r="M29" s="6">
        <v>1086668882363</v>
      </c>
      <c r="N29" s="6"/>
      <c r="O29" s="6">
        <v>1603939309761</v>
      </c>
      <c r="P29" s="6"/>
      <c r="Q29" s="6">
        <f t="shared" si="1"/>
        <v>-517270427398</v>
      </c>
    </row>
    <row r="30" spans="1:17">
      <c r="A30" s="1" t="s">
        <v>75</v>
      </c>
      <c r="C30" s="6">
        <v>4082601</v>
      </c>
      <c r="D30" s="6"/>
      <c r="E30" s="6">
        <v>25161519049</v>
      </c>
      <c r="F30" s="6"/>
      <c r="G30" s="6">
        <v>25316508539</v>
      </c>
      <c r="H30" s="6"/>
      <c r="I30" s="6">
        <f t="shared" si="0"/>
        <v>-154989490</v>
      </c>
      <c r="J30" s="6"/>
      <c r="K30" s="6">
        <v>4082601</v>
      </c>
      <c r="L30" s="6"/>
      <c r="M30" s="6">
        <v>25161519049</v>
      </c>
      <c r="N30" s="6"/>
      <c r="O30" s="6">
        <v>28858063393</v>
      </c>
      <c r="P30" s="6"/>
      <c r="Q30" s="6">
        <f t="shared" si="1"/>
        <v>-3696544344</v>
      </c>
    </row>
    <row r="31" spans="1:17">
      <c r="A31" s="1" t="s">
        <v>28</v>
      </c>
      <c r="C31" s="6">
        <v>9200000</v>
      </c>
      <c r="D31" s="6"/>
      <c r="E31" s="6">
        <v>700801273800</v>
      </c>
      <c r="F31" s="6"/>
      <c r="G31" s="6">
        <v>632303276400</v>
      </c>
      <c r="H31" s="6"/>
      <c r="I31" s="6">
        <f t="shared" si="0"/>
        <v>68497997400</v>
      </c>
      <c r="J31" s="6"/>
      <c r="K31" s="6">
        <v>9200000</v>
      </c>
      <c r="L31" s="6"/>
      <c r="M31" s="6">
        <v>700801273800</v>
      </c>
      <c r="N31" s="6"/>
      <c r="O31" s="6">
        <v>719823414600</v>
      </c>
      <c r="P31" s="6"/>
      <c r="Q31" s="6">
        <f t="shared" si="1"/>
        <v>-19022140800</v>
      </c>
    </row>
    <row r="32" spans="1:17">
      <c r="A32" s="1" t="s">
        <v>84</v>
      </c>
      <c r="C32" s="6">
        <v>35643667</v>
      </c>
      <c r="D32" s="6"/>
      <c r="E32" s="6">
        <v>563362236183</v>
      </c>
      <c r="F32" s="6"/>
      <c r="G32" s="6">
        <v>518364120463</v>
      </c>
      <c r="H32" s="6"/>
      <c r="I32" s="6">
        <f t="shared" si="0"/>
        <v>44998115720</v>
      </c>
      <c r="J32" s="6"/>
      <c r="K32" s="6">
        <v>35643667</v>
      </c>
      <c r="L32" s="6"/>
      <c r="M32" s="6">
        <v>563362236183</v>
      </c>
      <c r="N32" s="6"/>
      <c r="O32" s="6">
        <v>502676706923</v>
      </c>
      <c r="P32" s="6"/>
      <c r="Q32" s="6">
        <f t="shared" si="1"/>
        <v>60685529260</v>
      </c>
    </row>
    <row r="33" spans="1:17">
      <c r="A33" s="1" t="s">
        <v>47</v>
      </c>
      <c r="C33" s="6">
        <v>8000000</v>
      </c>
      <c r="D33" s="6"/>
      <c r="E33" s="6">
        <v>26020252800</v>
      </c>
      <c r="F33" s="6"/>
      <c r="G33" s="6">
        <v>23729958634</v>
      </c>
      <c r="H33" s="6"/>
      <c r="I33" s="6">
        <f t="shared" si="0"/>
        <v>2290294166</v>
      </c>
      <c r="J33" s="6"/>
      <c r="K33" s="6">
        <v>8000000</v>
      </c>
      <c r="L33" s="6"/>
      <c r="M33" s="6">
        <v>26020252800</v>
      </c>
      <c r="N33" s="6"/>
      <c r="O33" s="6">
        <v>39629423871</v>
      </c>
      <c r="P33" s="6"/>
      <c r="Q33" s="6">
        <f t="shared" si="1"/>
        <v>-13609171071</v>
      </c>
    </row>
    <row r="34" spans="1:17">
      <c r="A34" s="1" t="s">
        <v>55</v>
      </c>
      <c r="C34" s="6">
        <v>3197188</v>
      </c>
      <c r="D34" s="6"/>
      <c r="E34" s="6">
        <v>112125651723</v>
      </c>
      <c r="F34" s="6"/>
      <c r="G34" s="6">
        <v>107453749568</v>
      </c>
      <c r="H34" s="6"/>
      <c r="I34" s="6">
        <f t="shared" si="0"/>
        <v>4671902155</v>
      </c>
      <c r="J34" s="6"/>
      <c r="K34" s="6">
        <v>3197188</v>
      </c>
      <c r="L34" s="6"/>
      <c r="M34" s="6">
        <v>112125651723</v>
      </c>
      <c r="N34" s="6"/>
      <c r="O34" s="6">
        <v>135103782816</v>
      </c>
      <c r="P34" s="6"/>
      <c r="Q34" s="6">
        <f t="shared" si="1"/>
        <v>-22978131093</v>
      </c>
    </row>
    <row r="35" spans="1:17">
      <c r="A35" s="1" t="s">
        <v>70</v>
      </c>
      <c r="C35" s="6">
        <v>11348739</v>
      </c>
      <c r="D35" s="6"/>
      <c r="E35" s="6">
        <v>220998982317</v>
      </c>
      <c r="F35" s="6"/>
      <c r="G35" s="6">
        <v>186816903888</v>
      </c>
      <c r="H35" s="6"/>
      <c r="I35" s="6">
        <f t="shared" si="0"/>
        <v>34182078429</v>
      </c>
      <c r="J35" s="6"/>
      <c r="K35" s="6">
        <v>11348739</v>
      </c>
      <c r="L35" s="6"/>
      <c r="M35" s="6">
        <v>220998982317</v>
      </c>
      <c r="N35" s="6"/>
      <c r="O35" s="6">
        <v>196719708447</v>
      </c>
      <c r="P35" s="6"/>
      <c r="Q35" s="6">
        <f t="shared" si="1"/>
        <v>24279273870</v>
      </c>
    </row>
    <row r="36" spans="1:17">
      <c r="A36" s="1" t="s">
        <v>38</v>
      </c>
      <c r="C36" s="6">
        <v>23455000</v>
      </c>
      <c r="D36" s="6"/>
      <c r="E36" s="6">
        <v>87759326511</v>
      </c>
      <c r="F36" s="6"/>
      <c r="G36" s="6">
        <v>80275069388</v>
      </c>
      <c r="H36" s="6"/>
      <c r="I36" s="6">
        <f t="shared" si="0"/>
        <v>7484257123</v>
      </c>
      <c r="J36" s="6"/>
      <c r="K36" s="6">
        <v>23455000</v>
      </c>
      <c r="L36" s="6"/>
      <c r="M36" s="6">
        <v>87759326511</v>
      </c>
      <c r="N36" s="6"/>
      <c r="O36" s="6">
        <v>116880314505</v>
      </c>
      <c r="P36" s="6"/>
      <c r="Q36" s="6">
        <f t="shared" si="1"/>
        <v>-29120987994</v>
      </c>
    </row>
    <row r="37" spans="1:17">
      <c r="A37" s="1" t="s">
        <v>34</v>
      </c>
      <c r="C37" s="6">
        <v>80018930</v>
      </c>
      <c r="D37" s="6"/>
      <c r="E37" s="6">
        <v>1096100023310</v>
      </c>
      <c r="F37" s="6"/>
      <c r="G37" s="6">
        <v>1143030285556</v>
      </c>
      <c r="H37" s="6"/>
      <c r="I37" s="6">
        <f t="shared" si="0"/>
        <v>-46930262246</v>
      </c>
      <c r="J37" s="6"/>
      <c r="K37" s="6">
        <v>80018930</v>
      </c>
      <c r="L37" s="6"/>
      <c r="M37" s="6">
        <v>1096100023310</v>
      </c>
      <c r="N37" s="6"/>
      <c r="O37" s="6">
        <v>1593242631852</v>
      </c>
      <c r="P37" s="6"/>
      <c r="Q37" s="6">
        <f t="shared" si="1"/>
        <v>-497142608542</v>
      </c>
    </row>
    <row r="38" spans="1:17">
      <c r="A38" s="1" t="s">
        <v>27</v>
      </c>
      <c r="C38" s="6">
        <v>6190198</v>
      </c>
      <c r="D38" s="6"/>
      <c r="E38" s="6">
        <v>365017690215</v>
      </c>
      <c r="F38" s="6"/>
      <c r="G38" s="6">
        <v>350111879012</v>
      </c>
      <c r="H38" s="6"/>
      <c r="I38" s="6">
        <f t="shared" si="0"/>
        <v>14905811203</v>
      </c>
      <c r="J38" s="6"/>
      <c r="K38" s="6">
        <v>6190198</v>
      </c>
      <c r="L38" s="6"/>
      <c r="M38" s="6">
        <v>365017690215</v>
      </c>
      <c r="N38" s="6"/>
      <c r="O38" s="6">
        <v>582416122402</v>
      </c>
      <c r="P38" s="6"/>
      <c r="Q38" s="6">
        <f t="shared" si="1"/>
        <v>-217398432187</v>
      </c>
    </row>
    <row r="39" spans="1:17">
      <c r="A39" s="1" t="s">
        <v>57</v>
      </c>
      <c r="C39" s="6">
        <v>18866147</v>
      </c>
      <c r="D39" s="6"/>
      <c r="E39" s="6">
        <v>356511514015</v>
      </c>
      <c r="F39" s="6"/>
      <c r="G39" s="6">
        <v>330256063220</v>
      </c>
      <c r="H39" s="6"/>
      <c r="I39" s="6">
        <f t="shared" si="0"/>
        <v>26255450795</v>
      </c>
      <c r="J39" s="6"/>
      <c r="K39" s="6">
        <v>18866147</v>
      </c>
      <c r="L39" s="6"/>
      <c r="M39" s="6">
        <v>356511514015</v>
      </c>
      <c r="N39" s="6"/>
      <c r="O39" s="6">
        <v>348474057334</v>
      </c>
      <c r="P39" s="6"/>
      <c r="Q39" s="6">
        <f t="shared" si="1"/>
        <v>8037456681</v>
      </c>
    </row>
    <row r="40" spans="1:17">
      <c r="A40" s="1" t="s">
        <v>44</v>
      </c>
      <c r="C40" s="6">
        <v>15524532</v>
      </c>
      <c r="D40" s="6"/>
      <c r="E40" s="6">
        <v>274229501584</v>
      </c>
      <c r="F40" s="6"/>
      <c r="G40" s="6">
        <v>269049083385</v>
      </c>
      <c r="H40" s="6"/>
      <c r="I40" s="6">
        <f t="shared" si="0"/>
        <v>5180418199</v>
      </c>
      <c r="J40" s="6"/>
      <c r="K40" s="6">
        <v>15524532</v>
      </c>
      <c r="L40" s="6"/>
      <c r="M40" s="6">
        <v>274229501584</v>
      </c>
      <c r="N40" s="6"/>
      <c r="O40" s="6">
        <v>350749615789</v>
      </c>
      <c r="P40" s="6"/>
      <c r="Q40" s="6">
        <f t="shared" si="1"/>
        <v>-76520114205</v>
      </c>
    </row>
    <row r="41" spans="1:17">
      <c r="A41" s="1" t="s">
        <v>87</v>
      </c>
      <c r="C41" s="6">
        <v>18948000</v>
      </c>
      <c r="D41" s="6"/>
      <c r="E41" s="6">
        <v>93799591812</v>
      </c>
      <c r="F41" s="6"/>
      <c r="G41" s="6">
        <v>84720996781</v>
      </c>
      <c r="H41" s="6"/>
      <c r="I41" s="6">
        <f t="shared" si="0"/>
        <v>9078595031</v>
      </c>
      <c r="J41" s="6"/>
      <c r="K41" s="6">
        <v>18948000</v>
      </c>
      <c r="L41" s="6"/>
      <c r="M41" s="6">
        <v>93799591812</v>
      </c>
      <c r="N41" s="6"/>
      <c r="O41" s="6">
        <v>96116328725</v>
      </c>
      <c r="P41" s="6"/>
      <c r="Q41" s="6">
        <f t="shared" si="1"/>
        <v>-2316736913</v>
      </c>
    </row>
    <row r="42" spans="1:17">
      <c r="A42" s="1" t="s">
        <v>60</v>
      </c>
      <c r="C42" s="6">
        <v>11180075</v>
      </c>
      <c r="D42" s="6"/>
      <c r="E42" s="6">
        <v>373526534941</v>
      </c>
      <c r="F42" s="6"/>
      <c r="G42" s="6">
        <v>322959866271</v>
      </c>
      <c r="H42" s="6"/>
      <c r="I42" s="6">
        <f t="shared" si="0"/>
        <v>50566668670</v>
      </c>
      <c r="J42" s="6"/>
      <c r="K42" s="6">
        <v>11180075</v>
      </c>
      <c r="L42" s="6"/>
      <c r="M42" s="6">
        <v>373526534941</v>
      </c>
      <c r="N42" s="6"/>
      <c r="O42" s="6">
        <v>292426942372</v>
      </c>
      <c r="P42" s="6"/>
      <c r="Q42" s="6">
        <f t="shared" si="1"/>
        <v>81099592569</v>
      </c>
    </row>
    <row r="43" spans="1:17">
      <c r="A43" s="1" t="s">
        <v>41</v>
      </c>
      <c r="C43" s="6">
        <v>614408</v>
      </c>
      <c r="D43" s="6"/>
      <c r="E43" s="6">
        <v>9894186812</v>
      </c>
      <c r="F43" s="6"/>
      <c r="G43" s="6">
        <v>7295143974</v>
      </c>
      <c r="H43" s="6"/>
      <c r="I43" s="6">
        <f t="shared" si="0"/>
        <v>2599042838</v>
      </c>
      <c r="J43" s="6"/>
      <c r="K43" s="6">
        <v>614408</v>
      </c>
      <c r="L43" s="6"/>
      <c r="M43" s="6">
        <v>9894186812</v>
      </c>
      <c r="N43" s="6"/>
      <c r="O43" s="6">
        <v>8892134435</v>
      </c>
      <c r="P43" s="6"/>
      <c r="Q43" s="6">
        <f t="shared" si="1"/>
        <v>1002052377</v>
      </c>
    </row>
    <row r="44" spans="1:17">
      <c r="A44" s="1" t="s">
        <v>83</v>
      </c>
      <c r="C44" s="6">
        <v>102015190</v>
      </c>
      <c r="D44" s="6"/>
      <c r="E44" s="6">
        <v>353306167474</v>
      </c>
      <c r="F44" s="6"/>
      <c r="G44" s="6">
        <v>302525879275</v>
      </c>
      <c r="H44" s="6"/>
      <c r="I44" s="6">
        <f t="shared" si="0"/>
        <v>50780288199</v>
      </c>
      <c r="J44" s="6"/>
      <c r="K44" s="6">
        <v>102015190</v>
      </c>
      <c r="L44" s="6"/>
      <c r="M44" s="6">
        <v>353306167474</v>
      </c>
      <c r="N44" s="6"/>
      <c r="O44" s="6">
        <v>300434482464</v>
      </c>
      <c r="P44" s="6"/>
      <c r="Q44" s="6">
        <f t="shared" si="1"/>
        <v>52871685010</v>
      </c>
    </row>
    <row r="45" spans="1:17">
      <c r="A45" s="1" t="s">
        <v>85</v>
      </c>
      <c r="C45" s="6">
        <v>7206570</v>
      </c>
      <c r="D45" s="6"/>
      <c r="E45" s="6">
        <v>44199972905</v>
      </c>
      <c r="F45" s="6"/>
      <c r="G45" s="6">
        <v>44773068178</v>
      </c>
      <c r="H45" s="6"/>
      <c r="I45" s="6">
        <f t="shared" si="0"/>
        <v>-573095273</v>
      </c>
      <c r="J45" s="6"/>
      <c r="K45" s="6">
        <v>7206570</v>
      </c>
      <c r="L45" s="6"/>
      <c r="M45" s="6">
        <v>44199972905</v>
      </c>
      <c r="N45" s="6"/>
      <c r="O45" s="6">
        <v>44349479886</v>
      </c>
      <c r="P45" s="6"/>
      <c r="Q45" s="6">
        <f t="shared" si="1"/>
        <v>-149506981</v>
      </c>
    </row>
    <row r="46" spans="1:17">
      <c r="A46" s="1" t="s">
        <v>73</v>
      </c>
      <c r="C46" s="6">
        <v>288532665</v>
      </c>
      <c r="D46" s="6"/>
      <c r="E46" s="6">
        <v>1428343160303</v>
      </c>
      <c r="F46" s="6"/>
      <c r="G46" s="6">
        <v>1400808832280</v>
      </c>
      <c r="H46" s="6"/>
      <c r="I46" s="6">
        <f t="shared" si="0"/>
        <v>27534328023</v>
      </c>
      <c r="J46" s="6"/>
      <c r="K46" s="6">
        <v>288532665</v>
      </c>
      <c r="L46" s="6"/>
      <c r="M46" s="6">
        <v>1428343160303</v>
      </c>
      <c r="N46" s="6"/>
      <c r="O46" s="6">
        <v>1989934093287</v>
      </c>
      <c r="P46" s="6"/>
      <c r="Q46" s="6">
        <f t="shared" si="1"/>
        <v>-561590932984</v>
      </c>
    </row>
    <row r="47" spans="1:17">
      <c r="A47" s="1" t="s">
        <v>50</v>
      </c>
      <c r="C47" s="6">
        <v>38806083</v>
      </c>
      <c r="D47" s="6"/>
      <c r="E47" s="6">
        <v>157078160674</v>
      </c>
      <c r="F47" s="6"/>
      <c r="G47" s="6">
        <v>145467029445</v>
      </c>
      <c r="H47" s="6"/>
      <c r="I47" s="6">
        <f t="shared" si="0"/>
        <v>11611131229</v>
      </c>
      <c r="J47" s="6"/>
      <c r="K47" s="6">
        <v>38806083</v>
      </c>
      <c r="L47" s="6"/>
      <c r="M47" s="6">
        <v>157078160674</v>
      </c>
      <c r="N47" s="6"/>
      <c r="O47" s="6">
        <v>189311174147</v>
      </c>
      <c r="P47" s="6"/>
      <c r="Q47" s="6">
        <f t="shared" si="1"/>
        <v>-32233013473</v>
      </c>
    </row>
    <row r="48" spans="1:17">
      <c r="A48" s="1" t="s">
        <v>80</v>
      </c>
      <c r="C48" s="6">
        <v>10672207</v>
      </c>
      <c r="D48" s="6"/>
      <c r="E48" s="6">
        <v>93356624841</v>
      </c>
      <c r="F48" s="6"/>
      <c r="G48" s="6">
        <v>85055074889</v>
      </c>
      <c r="H48" s="6"/>
      <c r="I48" s="6">
        <f t="shared" si="0"/>
        <v>8301549952</v>
      </c>
      <c r="J48" s="6"/>
      <c r="K48" s="6">
        <v>10672207</v>
      </c>
      <c r="L48" s="6"/>
      <c r="M48" s="6">
        <v>93356624841</v>
      </c>
      <c r="N48" s="6"/>
      <c r="O48" s="6">
        <v>140238781087</v>
      </c>
      <c r="P48" s="6"/>
      <c r="Q48" s="6">
        <f t="shared" si="1"/>
        <v>-46882156246</v>
      </c>
    </row>
    <row r="49" spans="1:17">
      <c r="A49" s="1" t="s">
        <v>43</v>
      </c>
      <c r="C49" s="6">
        <v>11470105</v>
      </c>
      <c r="D49" s="6"/>
      <c r="E49" s="6">
        <v>184368041842</v>
      </c>
      <c r="F49" s="6"/>
      <c r="G49" s="6">
        <v>157573675835</v>
      </c>
      <c r="H49" s="6"/>
      <c r="I49" s="6">
        <f t="shared" si="0"/>
        <v>26794366007</v>
      </c>
      <c r="J49" s="6"/>
      <c r="K49" s="6">
        <v>11470105</v>
      </c>
      <c r="L49" s="6"/>
      <c r="M49" s="6">
        <v>184368041842</v>
      </c>
      <c r="N49" s="6"/>
      <c r="O49" s="6">
        <v>207977561549</v>
      </c>
      <c r="P49" s="6"/>
      <c r="Q49" s="6">
        <f t="shared" si="1"/>
        <v>-23609519707</v>
      </c>
    </row>
    <row r="50" spans="1:17">
      <c r="A50" s="1" t="s">
        <v>65</v>
      </c>
      <c r="C50" s="6">
        <v>2705000</v>
      </c>
      <c r="D50" s="6"/>
      <c r="E50" s="6">
        <v>28825064280</v>
      </c>
      <c r="F50" s="6"/>
      <c r="G50" s="6">
        <v>29282178172</v>
      </c>
      <c r="H50" s="6"/>
      <c r="I50" s="6">
        <f t="shared" si="0"/>
        <v>-457113892</v>
      </c>
      <c r="J50" s="6"/>
      <c r="K50" s="6">
        <v>2705000</v>
      </c>
      <c r="L50" s="6"/>
      <c r="M50" s="6">
        <v>28825064280</v>
      </c>
      <c r="N50" s="6"/>
      <c r="O50" s="6">
        <v>44501381896</v>
      </c>
      <c r="P50" s="6"/>
      <c r="Q50" s="6">
        <f t="shared" si="1"/>
        <v>-15676317616</v>
      </c>
    </row>
    <row r="51" spans="1:17">
      <c r="A51" s="1" t="s">
        <v>32</v>
      </c>
      <c r="C51" s="6">
        <v>17270364</v>
      </c>
      <c r="D51" s="6"/>
      <c r="E51" s="6">
        <v>340605289830</v>
      </c>
      <c r="F51" s="6"/>
      <c r="G51" s="6">
        <v>307815163642</v>
      </c>
      <c r="H51" s="6"/>
      <c r="I51" s="6">
        <f t="shared" si="0"/>
        <v>32790126188</v>
      </c>
      <c r="J51" s="6"/>
      <c r="K51" s="6">
        <v>17270364</v>
      </c>
      <c r="L51" s="6"/>
      <c r="M51" s="6">
        <v>340605289830</v>
      </c>
      <c r="N51" s="6"/>
      <c r="O51" s="6">
        <v>315309112143</v>
      </c>
      <c r="P51" s="6"/>
      <c r="Q51" s="6">
        <f t="shared" si="1"/>
        <v>25296177687</v>
      </c>
    </row>
    <row r="52" spans="1:17">
      <c r="A52" s="1" t="s">
        <v>54</v>
      </c>
      <c r="C52" s="6">
        <v>8475043</v>
      </c>
      <c r="D52" s="6"/>
      <c r="E52" s="6">
        <v>202443534354</v>
      </c>
      <c r="F52" s="6"/>
      <c r="G52" s="6">
        <v>191105396759</v>
      </c>
      <c r="H52" s="6"/>
      <c r="I52" s="6">
        <f t="shared" si="0"/>
        <v>11338137595</v>
      </c>
      <c r="J52" s="6"/>
      <c r="K52" s="6">
        <v>8475043</v>
      </c>
      <c r="L52" s="6"/>
      <c r="M52" s="6">
        <v>202443534354</v>
      </c>
      <c r="N52" s="6"/>
      <c r="O52" s="6">
        <v>214712304221</v>
      </c>
      <c r="P52" s="6"/>
      <c r="Q52" s="6">
        <f t="shared" si="1"/>
        <v>-12268769867</v>
      </c>
    </row>
    <row r="53" spans="1:17">
      <c r="A53" s="1" t="s">
        <v>16</v>
      </c>
      <c r="C53" s="6">
        <v>18734373</v>
      </c>
      <c r="D53" s="6"/>
      <c r="E53" s="6">
        <v>74472991019</v>
      </c>
      <c r="F53" s="6"/>
      <c r="G53" s="6">
        <v>73057650354</v>
      </c>
      <c r="H53" s="6"/>
      <c r="I53" s="6">
        <f t="shared" si="0"/>
        <v>1415340665</v>
      </c>
      <c r="J53" s="6"/>
      <c r="K53" s="6">
        <v>18734373</v>
      </c>
      <c r="L53" s="6"/>
      <c r="M53" s="6">
        <v>74472991019</v>
      </c>
      <c r="N53" s="6"/>
      <c r="O53" s="6">
        <v>79945464227</v>
      </c>
      <c r="P53" s="6"/>
      <c r="Q53" s="6">
        <f t="shared" si="1"/>
        <v>-5472473208</v>
      </c>
    </row>
    <row r="54" spans="1:17">
      <c r="A54" s="1" t="s">
        <v>26</v>
      </c>
      <c r="C54" s="6">
        <v>3900000</v>
      </c>
      <c r="D54" s="6"/>
      <c r="E54" s="6">
        <v>464982792300</v>
      </c>
      <c r="F54" s="6"/>
      <c r="G54" s="6">
        <v>436100669550</v>
      </c>
      <c r="H54" s="6"/>
      <c r="I54" s="6">
        <f t="shared" si="0"/>
        <v>28882122750</v>
      </c>
      <c r="J54" s="6"/>
      <c r="K54" s="6">
        <v>3900000</v>
      </c>
      <c r="L54" s="6"/>
      <c r="M54" s="6">
        <v>464982792300</v>
      </c>
      <c r="N54" s="6"/>
      <c r="O54" s="6">
        <v>505534068000</v>
      </c>
      <c r="P54" s="6"/>
      <c r="Q54" s="6">
        <f t="shared" si="1"/>
        <v>-40551275700</v>
      </c>
    </row>
    <row r="55" spans="1:17">
      <c r="A55" s="1" t="s">
        <v>36</v>
      </c>
      <c r="C55" s="6">
        <v>3632122</v>
      </c>
      <c r="D55" s="6"/>
      <c r="E55" s="6">
        <v>196592317094</v>
      </c>
      <c r="F55" s="6"/>
      <c r="G55" s="6">
        <v>155802195688</v>
      </c>
      <c r="H55" s="6"/>
      <c r="I55" s="6">
        <f t="shared" si="0"/>
        <v>40790121406</v>
      </c>
      <c r="J55" s="6"/>
      <c r="K55" s="6">
        <v>3632122</v>
      </c>
      <c r="L55" s="6"/>
      <c r="M55" s="6">
        <v>196592317094</v>
      </c>
      <c r="N55" s="6"/>
      <c r="O55" s="6">
        <v>140827515291</v>
      </c>
      <c r="P55" s="6"/>
      <c r="Q55" s="6">
        <f t="shared" si="1"/>
        <v>55764801803</v>
      </c>
    </row>
    <row r="56" spans="1:17">
      <c r="A56" s="1" t="s">
        <v>23</v>
      </c>
      <c r="C56" s="6">
        <v>20105817</v>
      </c>
      <c r="D56" s="6"/>
      <c r="E56" s="6">
        <v>3874922010950</v>
      </c>
      <c r="F56" s="6"/>
      <c r="G56" s="6">
        <v>3734419113606</v>
      </c>
      <c r="H56" s="6"/>
      <c r="I56" s="6">
        <f t="shared" si="0"/>
        <v>140502897344</v>
      </c>
      <c r="J56" s="6"/>
      <c r="K56" s="6">
        <v>20105817</v>
      </c>
      <c r="L56" s="6"/>
      <c r="M56" s="6">
        <v>3874922010950</v>
      </c>
      <c r="N56" s="6"/>
      <c r="O56" s="6">
        <v>3498981826165</v>
      </c>
      <c r="P56" s="6"/>
      <c r="Q56" s="6">
        <f t="shared" si="1"/>
        <v>375940184785</v>
      </c>
    </row>
    <row r="57" spans="1:17">
      <c r="A57" s="1" t="s">
        <v>78</v>
      </c>
      <c r="C57" s="6">
        <v>91528137</v>
      </c>
      <c r="D57" s="6"/>
      <c r="E57" s="6">
        <v>2508416324204</v>
      </c>
      <c r="F57" s="6"/>
      <c r="G57" s="6">
        <v>2117187082489</v>
      </c>
      <c r="H57" s="6"/>
      <c r="I57" s="6">
        <f t="shared" si="0"/>
        <v>391229241715</v>
      </c>
      <c r="J57" s="6"/>
      <c r="K57" s="6">
        <v>91528137</v>
      </c>
      <c r="L57" s="6"/>
      <c r="M57" s="6">
        <v>2508416324204</v>
      </c>
      <c r="N57" s="6"/>
      <c r="O57" s="6">
        <v>2444604094418</v>
      </c>
      <c r="P57" s="6"/>
      <c r="Q57" s="6">
        <f t="shared" si="1"/>
        <v>63812229786</v>
      </c>
    </row>
    <row r="58" spans="1:17">
      <c r="A58" s="1" t="s">
        <v>22</v>
      </c>
      <c r="C58" s="6">
        <v>53493022</v>
      </c>
      <c r="D58" s="6"/>
      <c r="E58" s="6">
        <v>120121734314</v>
      </c>
      <c r="F58" s="6"/>
      <c r="G58" s="6">
        <v>117462996904</v>
      </c>
      <c r="H58" s="6"/>
      <c r="I58" s="6">
        <f t="shared" si="0"/>
        <v>2658737410</v>
      </c>
      <c r="J58" s="6"/>
      <c r="K58" s="6">
        <v>53493022</v>
      </c>
      <c r="L58" s="6"/>
      <c r="M58" s="6">
        <v>120121734314</v>
      </c>
      <c r="N58" s="6"/>
      <c r="O58" s="6">
        <v>143379795857</v>
      </c>
      <c r="P58" s="6"/>
      <c r="Q58" s="6">
        <f t="shared" si="1"/>
        <v>-23258061543</v>
      </c>
    </row>
    <row r="59" spans="1:17">
      <c r="A59" s="1" t="s">
        <v>45</v>
      </c>
      <c r="C59" s="6">
        <v>12437997</v>
      </c>
      <c r="D59" s="6"/>
      <c r="E59" s="6">
        <v>263353006550</v>
      </c>
      <c r="F59" s="6"/>
      <c r="G59" s="6">
        <v>285608190202</v>
      </c>
      <c r="H59" s="6"/>
      <c r="I59" s="6">
        <f t="shared" si="0"/>
        <v>-22255183652</v>
      </c>
      <c r="J59" s="6"/>
      <c r="K59" s="6">
        <v>12437997</v>
      </c>
      <c r="L59" s="6"/>
      <c r="M59" s="6">
        <v>263353006550</v>
      </c>
      <c r="N59" s="6"/>
      <c r="O59" s="6">
        <v>289965054911</v>
      </c>
      <c r="P59" s="6"/>
      <c r="Q59" s="6">
        <f t="shared" si="1"/>
        <v>-26612048361</v>
      </c>
    </row>
    <row r="60" spans="1:17">
      <c r="A60" s="1" t="s">
        <v>37</v>
      </c>
      <c r="C60" s="6">
        <v>609408</v>
      </c>
      <c r="D60" s="6"/>
      <c r="E60" s="6">
        <v>8420370111</v>
      </c>
      <c r="F60" s="6"/>
      <c r="G60" s="6">
        <v>6627255325</v>
      </c>
      <c r="H60" s="6"/>
      <c r="I60" s="6">
        <f t="shared" si="0"/>
        <v>1793114786</v>
      </c>
      <c r="J60" s="6"/>
      <c r="K60" s="6">
        <v>609408</v>
      </c>
      <c r="L60" s="6"/>
      <c r="M60" s="6">
        <v>8420370111</v>
      </c>
      <c r="N60" s="6"/>
      <c r="O60" s="6">
        <v>6188538240</v>
      </c>
      <c r="P60" s="6"/>
      <c r="Q60" s="6">
        <f t="shared" si="1"/>
        <v>2231831871</v>
      </c>
    </row>
    <row r="61" spans="1:17">
      <c r="A61" s="1" t="s">
        <v>86</v>
      </c>
      <c r="C61" s="6">
        <v>11975120</v>
      </c>
      <c r="D61" s="6"/>
      <c r="E61" s="6">
        <v>50841420381</v>
      </c>
      <c r="F61" s="6"/>
      <c r="G61" s="6">
        <v>43999224522</v>
      </c>
      <c r="H61" s="6"/>
      <c r="I61" s="6">
        <f t="shared" si="0"/>
        <v>6842195859</v>
      </c>
      <c r="J61" s="6"/>
      <c r="K61" s="6">
        <v>11975120</v>
      </c>
      <c r="L61" s="6"/>
      <c r="M61" s="6">
        <v>50841420381</v>
      </c>
      <c r="N61" s="6"/>
      <c r="O61" s="6">
        <v>61304605131</v>
      </c>
      <c r="P61" s="6"/>
      <c r="Q61" s="6">
        <f t="shared" si="1"/>
        <v>-10463184750</v>
      </c>
    </row>
    <row r="62" spans="1:17">
      <c r="A62" s="1" t="s">
        <v>77</v>
      </c>
      <c r="C62" s="6">
        <v>59615343</v>
      </c>
      <c r="D62" s="6"/>
      <c r="E62" s="6">
        <v>2176050396359</v>
      </c>
      <c r="F62" s="6"/>
      <c r="G62" s="6">
        <v>1828783094544</v>
      </c>
      <c r="H62" s="6"/>
      <c r="I62" s="6">
        <f t="shared" si="0"/>
        <v>347267301815</v>
      </c>
      <c r="J62" s="6"/>
      <c r="K62" s="6">
        <v>59615343</v>
      </c>
      <c r="L62" s="6"/>
      <c r="M62" s="6">
        <v>2176050396359</v>
      </c>
      <c r="N62" s="6"/>
      <c r="O62" s="6">
        <v>1837079582983</v>
      </c>
      <c r="P62" s="6"/>
      <c r="Q62" s="6">
        <f t="shared" si="1"/>
        <v>338970813376</v>
      </c>
    </row>
    <row r="63" spans="1:17">
      <c r="A63" s="1" t="s">
        <v>49</v>
      </c>
      <c r="C63" s="6">
        <v>14000000</v>
      </c>
      <c r="D63" s="6"/>
      <c r="E63" s="6">
        <v>72645174000</v>
      </c>
      <c r="F63" s="6"/>
      <c r="G63" s="6">
        <v>67227601500</v>
      </c>
      <c r="H63" s="6"/>
      <c r="I63" s="6">
        <f t="shared" si="0"/>
        <v>5417572500</v>
      </c>
      <c r="J63" s="6"/>
      <c r="K63" s="6">
        <v>14000000</v>
      </c>
      <c r="L63" s="6"/>
      <c r="M63" s="6">
        <v>72645174000</v>
      </c>
      <c r="N63" s="6"/>
      <c r="O63" s="6">
        <v>95468562000</v>
      </c>
      <c r="P63" s="6"/>
      <c r="Q63" s="6">
        <f t="shared" si="1"/>
        <v>-22823388000</v>
      </c>
    </row>
    <row r="64" spans="1:17">
      <c r="A64" s="1" t="s">
        <v>15</v>
      </c>
      <c r="C64" s="6">
        <v>40301183</v>
      </c>
      <c r="D64" s="6"/>
      <c r="E64" s="6">
        <v>372170322029</v>
      </c>
      <c r="F64" s="6"/>
      <c r="G64" s="6">
        <v>373772776865</v>
      </c>
      <c r="H64" s="6"/>
      <c r="I64" s="6">
        <f t="shared" si="0"/>
        <v>-1602454836</v>
      </c>
      <c r="J64" s="6"/>
      <c r="K64" s="6">
        <v>40301183</v>
      </c>
      <c r="L64" s="6"/>
      <c r="M64" s="6">
        <v>372170322029</v>
      </c>
      <c r="N64" s="6"/>
      <c r="O64" s="6">
        <v>406097713606</v>
      </c>
      <c r="P64" s="6"/>
      <c r="Q64" s="6">
        <f t="shared" si="1"/>
        <v>-33927391577</v>
      </c>
    </row>
    <row r="65" spans="1:17">
      <c r="A65" s="1" t="s">
        <v>68</v>
      </c>
      <c r="C65" s="6">
        <v>7600000</v>
      </c>
      <c r="D65" s="6"/>
      <c r="E65" s="6">
        <v>48622564080</v>
      </c>
      <c r="F65" s="6"/>
      <c r="G65" s="6">
        <v>48622564080</v>
      </c>
      <c r="H65" s="6"/>
      <c r="I65" s="6">
        <f t="shared" si="0"/>
        <v>0</v>
      </c>
      <c r="J65" s="6"/>
      <c r="K65" s="6">
        <v>7600000</v>
      </c>
      <c r="L65" s="6"/>
      <c r="M65" s="6">
        <v>48622564080</v>
      </c>
      <c r="N65" s="6"/>
      <c r="O65" s="6">
        <v>45641404800</v>
      </c>
      <c r="P65" s="6"/>
      <c r="Q65" s="6">
        <f t="shared" si="1"/>
        <v>2981159280</v>
      </c>
    </row>
    <row r="66" spans="1:17">
      <c r="A66" s="1" t="s">
        <v>42</v>
      </c>
      <c r="C66" s="6">
        <v>2151000</v>
      </c>
      <c r="D66" s="6"/>
      <c r="E66" s="6">
        <v>41673548209</v>
      </c>
      <c r="F66" s="6"/>
      <c r="G66" s="6">
        <v>36520482474</v>
      </c>
      <c r="H66" s="6"/>
      <c r="I66" s="6">
        <f t="shared" si="0"/>
        <v>5153065735</v>
      </c>
      <c r="J66" s="6"/>
      <c r="K66" s="6">
        <v>2151000</v>
      </c>
      <c r="L66" s="6"/>
      <c r="M66" s="6">
        <v>41673548209</v>
      </c>
      <c r="N66" s="6"/>
      <c r="O66" s="6">
        <v>50819074783</v>
      </c>
      <c r="P66" s="6"/>
      <c r="Q66" s="6">
        <f t="shared" si="1"/>
        <v>-9145526574</v>
      </c>
    </row>
    <row r="67" spans="1:17">
      <c r="A67" s="1" t="s">
        <v>67</v>
      </c>
      <c r="C67" s="6">
        <v>15000000</v>
      </c>
      <c r="D67" s="6"/>
      <c r="E67" s="6">
        <v>877050315000</v>
      </c>
      <c r="F67" s="6"/>
      <c r="G67" s="6">
        <v>847377922500</v>
      </c>
      <c r="H67" s="6"/>
      <c r="I67" s="6">
        <f t="shared" si="0"/>
        <v>29672392500</v>
      </c>
      <c r="J67" s="6"/>
      <c r="K67" s="6">
        <v>15000000</v>
      </c>
      <c r="L67" s="6"/>
      <c r="M67" s="6">
        <v>877050315000</v>
      </c>
      <c r="N67" s="6"/>
      <c r="O67" s="6">
        <v>997678282500</v>
      </c>
      <c r="P67" s="6"/>
      <c r="Q67" s="6">
        <f t="shared" si="1"/>
        <v>-120627967500</v>
      </c>
    </row>
    <row r="68" spans="1:17">
      <c r="A68" s="1" t="s">
        <v>69</v>
      </c>
      <c r="C68" s="6">
        <v>37847628</v>
      </c>
      <c r="D68" s="6"/>
      <c r="E68" s="6">
        <v>653501689234</v>
      </c>
      <c r="F68" s="6"/>
      <c r="G68" s="6">
        <v>529176874833</v>
      </c>
      <c r="H68" s="6"/>
      <c r="I68" s="6">
        <f t="shared" si="0"/>
        <v>124324814401</v>
      </c>
      <c r="J68" s="6"/>
      <c r="K68" s="6">
        <v>37847628</v>
      </c>
      <c r="L68" s="6"/>
      <c r="M68" s="6">
        <v>653501689234</v>
      </c>
      <c r="N68" s="6"/>
      <c r="O68" s="6">
        <v>561374330266</v>
      </c>
      <c r="P68" s="6"/>
      <c r="Q68" s="6">
        <f t="shared" si="1"/>
        <v>92127358968</v>
      </c>
    </row>
    <row r="69" spans="1:17">
      <c r="A69" s="1" t="s">
        <v>74</v>
      </c>
      <c r="C69" s="6">
        <v>95851114</v>
      </c>
      <c r="D69" s="6"/>
      <c r="E69" s="6">
        <v>569779183232</v>
      </c>
      <c r="F69" s="6"/>
      <c r="G69" s="6">
        <v>479262422189</v>
      </c>
      <c r="H69" s="6"/>
      <c r="I69" s="6">
        <f t="shared" si="0"/>
        <v>90516761043</v>
      </c>
      <c r="J69" s="6"/>
      <c r="K69" s="6">
        <v>95851114</v>
      </c>
      <c r="L69" s="6"/>
      <c r="M69" s="6">
        <v>569779183232</v>
      </c>
      <c r="N69" s="6"/>
      <c r="O69" s="6">
        <v>590954377826</v>
      </c>
      <c r="P69" s="6"/>
      <c r="Q69" s="6">
        <f t="shared" si="1"/>
        <v>-21175194594</v>
      </c>
    </row>
    <row r="70" spans="1:17">
      <c r="A70" s="1" t="s">
        <v>30</v>
      </c>
      <c r="C70" s="6">
        <v>10118348</v>
      </c>
      <c r="D70" s="6"/>
      <c r="E70" s="6">
        <v>745308457758</v>
      </c>
      <c r="F70" s="6"/>
      <c r="G70" s="6">
        <v>645555126453</v>
      </c>
      <c r="H70" s="6"/>
      <c r="I70" s="6">
        <f t="shared" si="0"/>
        <v>99753331305</v>
      </c>
      <c r="J70" s="6"/>
      <c r="K70" s="6">
        <v>10118348</v>
      </c>
      <c r="L70" s="6"/>
      <c r="M70" s="6">
        <v>745308457758</v>
      </c>
      <c r="N70" s="6"/>
      <c r="O70" s="6">
        <v>802639877703</v>
      </c>
      <c r="P70" s="6"/>
      <c r="Q70" s="6">
        <f t="shared" si="1"/>
        <v>-57331419945</v>
      </c>
    </row>
    <row r="71" spans="1:17">
      <c r="A71" s="1" t="s">
        <v>79</v>
      </c>
      <c r="C71" s="6">
        <v>5100003</v>
      </c>
      <c r="D71" s="6"/>
      <c r="E71" s="6">
        <v>122736419747</v>
      </c>
      <c r="F71" s="6"/>
      <c r="G71" s="6">
        <v>111126902968</v>
      </c>
      <c r="H71" s="6"/>
      <c r="I71" s="6">
        <f t="shared" si="0"/>
        <v>11609516779</v>
      </c>
      <c r="J71" s="6"/>
      <c r="K71" s="6">
        <v>5100003</v>
      </c>
      <c r="L71" s="6"/>
      <c r="M71" s="6">
        <v>122736419747</v>
      </c>
      <c r="N71" s="6"/>
      <c r="O71" s="6">
        <v>171506529576</v>
      </c>
      <c r="P71" s="6"/>
      <c r="Q71" s="6">
        <f t="shared" si="1"/>
        <v>-48770109829</v>
      </c>
    </row>
    <row r="72" spans="1:17">
      <c r="A72" s="1" t="s">
        <v>52</v>
      </c>
      <c r="C72" s="6">
        <v>210139224</v>
      </c>
      <c r="D72" s="6"/>
      <c r="E72" s="6">
        <v>3335955663037</v>
      </c>
      <c r="F72" s="6"/>
      <c r="G72" s="6">
        <v>2847155647262</v>
      </c>
      <c r="H72" s="6"/>
      <c r="I72" s="6">
        <f t="shared" si="0"/>
        <v>488800015775</v>
      </c>
      <c r="J72" s="6"/>
      <c r="K72" s="6">
        <v>210139224</v>
      </c>
      <c r="L72" s="6"/>
      <c r="M72" s="6">
        <v>3335955663037</v>
      </c>
      <c r="N72" s="6"/>
      <c r="O72" s="6">
        <v>3055699927986</v>
      </c>
      <c r="P72" s="6"/>
      <c r="Q72" s="6">
        <f t="shared" si="1"/>
        <v>280255735051</v>
      </c>
    </row>
    <row r="73" spans="1:17">
      <c r="A73" s="1" t="s">
        <v>59</v>
      </c>
      <c r="C73" s="6">
        <v>18879035</v>
      </c>
      <c r="D73" s="6"/>
      <c r="E73" s="6">
        <v>248846504875</v>
      </c>
      <c r="F73" s="6"/>
      <c r="G73" s="6">
        <v>237023480888</v>
      </c>
      <c r="H73" s="6"/>
      <c r="I73" s="6">
        <f t="shared" ref="I73:I105" si="2">E73-G73</f>
        <v>11823023987</v>
      </c>
      <c r="J73" s="6"/>
      <c r="K73" s="6">
        <v>18879035</v>
      </c>
      <c r="L73" s="6"/>
      <c r="M73" s="6">
        <v>248846504875</v>
      </c>
      <c r="N73" s="6"/>
      <c r="O73" s="6">
        <v>214527151317</v>
      </c>
      <c r="P73" s="6"/>
      <c r="Q73" s="6">
        <f t="shared" ref="Q73:Q105" si="3">M73-O73</f>
        <v>34319353558</v>
      </c>
    </row>
    <row r="74" spans="1:17">
      <c r="A74" s="1" t="s">
        <v>46</v>
      </c>
      <c r="C74" s="6">
        <v>34040229</v>
      </c>
      <c r="D74" s="6"/>
      <c r="E74" s="6">
        <v>637163695873</v>
      </c>
      <c r="F74" s="6"/>
      <c r="G74" s="6">
        <v>549548693595</v>
      </c>
      <c r="H74" s="6"/>
      <c r="I74" s="6">
        <f t="shared" si="2"/>
        <v>87615002278</v>
      </c>
      <c r="J74" s="6"/>
      <c r="K74" s="6">
        <v>34040229</v>
      </c>
      <c r="L74" s="6"/>
      <c r="M74" s="6">
        <v>637163695873</v>
      </c>
      <c r="N74" s="6"/>
      <c r="O74" s="6">
        <v>764303249472</v>
      </c>
      <c r="P74" s="6"/>
      <c r="Q74" s="6">
        <f t="shared" si="3"/>
        <v>-127139553599</v>
      </c>
    </row>
    <row r="75" spans="1:17">
      <c r="A75" s="1" t="s">
        <v>21</v>
      </c>
      <c r="C75" s="6">
        <v>4279011</v>
      </c>
      <c r="D75" s="6"/>
      <c r="E75" s="6">
        <v>306468341231</v>
      </c>
      <c r="F75" s="6"/>
      <c r="G75" s="6">
        <v>304341565789</v>
      </c>
      <c r="H75" s="6"/>
      <c r="I75" s="6">
        <f t="shared" si="2"/>
        <v>2126775442</v>
      </c>
      <c r="J75" s="6"/>
      <c r="K75" s="6">
        <v>4279011</v>
      </c>
      <c r="L75" s="6"/>
      <c r="M75" s="6">
        <v>306468341231</v>
      </c>
      <c r="N75" s="6"/>
      <c r="O75" s="6">
        <v>416149432295</v>
      </c>
      <c r="P75" s="6"/>
      <c r="Q75" s="6">
        <f t="shared" si="3"/>
        <v>-109681091064</v>
      </c>
    </row>
    <row r="76" spans="1:17">
      <c r="A76" s="1" t="s">
        <v>82</v>
      </c>
      <c r="C76" s="6">
        <v>4000000</v>
      </c>
      <c r="D76" s="6"/>
      <c r="E76" s="6">
        <v>196821900000</v>
      </c>
      <c r="F76" s="6"/>
      <c r="G76" s="6">
        <v>181314720000</v>
      </c>
      <c r="H76" s="6"/>
      <c r="I76" s="6">
        <f t="shared" si="2"/>
        <v>15507180000</v>
      </c>
      <c r="J76" s="6"/>
      <c r="K76" s="6">
        <v>4000000</v>
      </c>
      <c r="L76" s="6"/>
      <c r="M76" s="6">
        <v>196821900000</v>
      </c>
      <c r="N76" s="6"/>
      <c r="O76" s="6">
        <v>214118370000</v>
      </c>
      <c r="P76" s="6"/>
      <c r="Q76" s="6">
        <f t="shared" si="3"/>
        <v>-17296470000</v>
      </c>
    </row>
    <row r="77" spans="1:17">
      <c r="A77" s="1" t="s">
        <v>48</v>
      </c>
      <c r="C77" s="6">
        <v>26914264</v>
      </c>
      <c r="D77" s="6"/>
      <c r="E77" s="6">
        <v>241322199645</v>
      </c>
      <c r="F77" s="6"/>
      <c r="G77" s="6">
        <v>211892663103</v>
      </c>
      <c r="H77" s="6"/>
      <c r="I77" s="6">
        <f t="shared" si="2"/>
        <v>29429536542</v>
      </c>
      <c r="J77" s="6"/>
      <c r="K77" s="6">
        <v>26914264</v>
      </c>
      <c r="L77" s="6"/>
      <c r="M77" s="6">
        <v>241322199645</v>
      </c>
      <c r="N77" s="6"/>
      <c r="O77" s="6">
        <v>295315752555</v>
      </c>
      <c r="P77" s="6"/>
      <c r="Q77" s="6">
        <f t="shared" si="3"/>
        <v>-53993552910</v>
      </c>
    </row>
    <row r="78" spans="1:17">
      <c r="A78" s="1" t="s">
        <v>61</v>
      </c>
      <c r="C78" s="6">
        <v>7900000</v>
      </c>
      <c r="D78" s="6"/>
      <c r="E78" s="6">
        <v>108606920850</v>
      </c>
      <c r="F78" s="6"/>
      <c r="G78" s="6">
        <v>87168244500</v>
      </c>
      <c r="H78" s="6"/>
      <c r="I78" s="6">
        <f t="shared" si="2"/>
        <v>21438676350</v>
      </c>
      <c r="J78" s="6"/>
      <c r="K78" s="6">
        <v>7900000</v>
      </c>
      <c r="L78" s="6"/>
      <c r="M78" s="6">
        <v>108606920850</v>
      </c>
      <c r="N78" s="6"/>
      <c r="O78" s="6">
        <v>109634902132</v>
      </c>
      <c r="P78" s="6"/>
      <c r="Q78" s="6">
        <f t="shared" si="3"/>
        <v>-1027981282</v>
      </c>
    </row>
    <row r="79" spans="1:17">
      <c r="A79" s="1" t="s">
        <v>62</v>
      </c>
      <c r="C79" s="6">
        <v>4020036</v>
      </c>
      <c r="D79" s="6"/>
      <c r="E79" s="6">
        <v>52908586243</v>
      </c>
      <c r="F79" s="6"/>
      <c r="G79" s="6">
        <v>51230217193</v>
      </c>
      <c r="H79" s="6"/>
      <c r="I79" s="6">
        <f t="shared" si="2"/>
        <v>1678369050</v>
      </c>
      <c r="J79" s="6"/>
      <c r="K79" s="6">
        <v>4020036</v>
      </c>
      <c r="L79" s="6"/>
      <c r="M79" s="6">
        <v>52908586243</v>
      </c>
      <c r="N79" s="6"/>
      <c r="O79" s="6">
        <v>62499266529</v>
      </c>
      <c r="P79" s="6"/>
      <c r="Q79" s="6">
        <f t="shared" si="3"/>
        <v>-9590680286</v>
      </c>
    </row>
    <row r="80" spans="1:17">
      <c r="A80" s="1" t="s">
        <v>63</v>
      </c>
      <c r="C80" s="6">
        <v>9529900</v>
      </c>
      <c r="D80" s="6"/>
      <c r="E80" s="6">
        <v>81280031075</v>
      </c>
      <c r="F80" s="6"/>
      <c r="G80" s="6">
        <v>81658958958</v>
      </c>
      <c r="H80" s="6"/>
      <c r="I80" s="6">
        <f t="shared" si="2"/>
        <v>-378927883</v>
      </c>
      <c r="J80" s="6"/>
      <c r="K80" s="6">
        <v>9529900</v>
      </c>
      <c r="L80" s="6"/>
      <c r="M80" s="6">
        <v>81280031075</v>
      </c>
      <c r="N80" s="6"/>
      <c r="O80" s="6">
        <v>94542507008</v>
      </c>
      <c r="P80" s="6"/>
      <c r="Q80" s="6">
        <f t="shared" si="3"/>
        <v>-13262475933</v>
      </c>
    </row>
    <row r="81" spans="1:17">
      <c r="A81" s="1" t="s">
        <v>130</v>
      </c>
      <c r="C81" s="6">
        <v>700000</v>
      </c>
      <c r="D81" s="6"/>
      <c r="E81" s="6">
        <v>691726601825</v>
      </c>
      <c r="F81" s="6"/>
      <c r="G81" s="6">
        <v>691726601825</v>
      </c>
      <c r="H81" s="6"/>
      <c r="I81" s="6">
        <f t="shared" si="2"/>
        <v>0</v>
      </c>
      <c r="J81" s="6"/>
      <c r="K81" s="6">
        <v>700000</v>
      </c>
      <c r="L81" s="6"/>
      <c r="M81" s="6">
        <v>691726601825</v>
      </c>
      <c r="N81" s="6"/>
      <c r="O81" s="6">
        <v>685160000000</v>
      </c>
      <c r="P81" s="6"/>
      <c r="Q81" s="6">
        <f t="shared" si="3"/>
        <v>6566601825</v>
      </c>
    </row>
    <row r="82" spans="1:17">
      <c r="A82" s="1" t="s">
        <v>127</v>
      </c>
      <c r="C82" s="6">
        <v>169811</v>
      </c>
      <c r="D82" s="6"/>
      <c r="E82" s="6">
        <v>150172303945</v>
      </c>
      <c r="F82" s="6"/>
      <c r="G82" s="6">
        <v>149691851568</v>
      </c>
      <c r="H82" s="6"/>
      <c r="I82" s="6">
        <f t="shared" si="2"/>
        <v>480452377</v>
      </c>
      <c r="J82" s="6"/>
      <c r="K82" s="6">
        <v>169811</v>
      </c>
      <c r="L82" s="6"/>
      <c r="M82" s="6">
        <v>150172303945</v>
      </c>
      <c r="N82" s="6"/>
      <c r="O82" s="6">
        <v>145458349099</v>
      </c>
      <c r="P82" s="6"/>
      <c r="Q82" s="6">
        <f t="shared" si="3"/>
        <v>4713954846</v>
      </c>
    </row>
    <row r="83" spans="1:17">
      <c r="A83" s="1" t="s">
        <v>153</v>
      </c>
      <c r="C83" s="6">
        <v>900</v>
      </c>
      <c r="D83" s="6"/>
      <c r="E83" s="6">
        <v>547144912</v>
      </c>
      <c r="F83" s="6"/>
      <c r="G83" s="6">
        <v>545048770</v>
      </c>
      <c r="H83" s="6"/>
      <c r="I83" s="6">
        <f t="shared" si="2"/>
        <v>2096142</v>
      </c>
      <c r="J83" s="6"/>
      <c r="K83" s="6">
        <v>900</v>
      </c>
      <c r="L83" s="6"/>
      <c r="M83" s="6">
        <v>547144912</v>
      </c>
      <c r="N83" s="6"/>
      <c r="O83" s="6">
        <v>545048770</v>
      </c>
      <c r="P83" s="6"/>
      <c r="Q83" s="6">
        <f t="shared" si="3"/>
        <v>2096142</v>
      </c>
    </row>
    <row r="84" spans="1:17">
      <c r="A84" s="1" t="s">
        <v>175</v>
      </c>
      <c r="C84" s="6">
        <v>13100</v>
      </c>
      <c r="D84" s="6"/>
      <c r="E84" s="6">
        <v>8034607463</v>
      </c>
      <c r="F84" s="6"/>
      <c r="G84" s="6">
        <v>7933547691</v>
      </c>
      <c r="H84" s="6"/>
      <c r="I84" s="6">
        <f t="shared" si="2"/>
        <v>101059772</v>
      </c>
      <c r="J84" s="6"/>
      <c r="K84" s="6">
        <v>13100</v>
      </c>
      <c r="L84" s="6"/>
      <c r="M84" s="6">
        <v>8034607463</v>
      </c>
      <c r="N84" s="6"/>
      <c r="O84" s="6">
        <v>7933547691</v>
      </c>
      <c r="P84" s="6"/>
      <c r="Q84" s="6">
        <f t="shared" si="3"/>
        <v>101059772</v>
      </c>
    </row>
    <row r="85" spans="1:17">
      <c r="A85" s="1" t="s">
        <v>119</v>
      </c>
      <c r="C85" s="6">
        <v>3580</v>
      </c>
      <c r="D85" s="6"/>
      <c r="E85" s="6">
        <v>3149828990</v>
      </c>
      <c r="F85" s="6"/>
      <c r="G85" s="6">
        <v>3134249131</v>
      </c>
      <c r="H85" s="6"/>
      <c r="I85" s="6">
        <f t="shared" si="2"/>
        <v>15579859</v>
      </c>
      <c r="J85" s="6"/>
      <c r="K85" s="6">
        <v>3580</v>
      </c>
      <c r="L85" s="6"/>
      <c r="M85" s="6">
        <v>3149828990</v>
      </c>
      <c r="N85" s="6"/>
      <c r="O85" s="6">
        <v>2910364118</v>
      </c>
      <c r="P85" s="6"/>
      <c r="Q85" s="6">
        <f t="shared" si="3"/>
        <v>239464872</v>
      </c>
    </row>
    <row r="86" spans="1:17">
      <c r="A86" s="1" t="s">
        <v>166</v>
      </c>
      <c r="C86" s="6">
        <v>25400</v>
      </c>
      <c r="D86" s="6"/>
      <c r="E86" s="6">
        <v>16278702950</v>
      </c>
      <c r="F86" s="6"/>
      <c r="G86" s="6">
        <v>16077552506</v>
      </c>
      <c r="H86" s="6"/>
      <c r="I86" s="6">
        <f t="shared" si="2"/>
        <v>201150444</v>
      </c>
      <c r="J86" s="6"/>
      <c r="K86" s="6">
        <v>25400</v>
      </c>
      <c r="L86" s="6"/>
      <c r="M86" s="6">
        <v>16278702950</v>
      </c>
      <c r="N86" s="6"/>
      <c r="O86" s="6">
        <v>16077552506</v>
      </c>
      <c r="P86" s="6"/>
      <c r="Q86" s="6">
        <f t="shared" si="3"/>
        <v>201150444</v>
      </c>
    </row>
    <row r="87" spans="1:17">
      <c r="A87" s="1" t="s">
        <v>148</v>
      </c>
      <c r="C87" s="6">
        <v>338100</v>
      </c>
      <c r="D87" s="6"/>
      <c r="E87" s="6">
        <v>234389287240</v>
      </c>
      <c r="F87" s="6"/>
      <c r="G87" s="6">
        <v>233733923747</v>
      </c>
      <c r="H87" s="6"/>
      <c r="I87" s="6">
        <f t="shared" si="2"/>
        <v>655363493</v>
      </c>
      <c r="J87" s="6"/>
      <c r="K87" s="6">
        <v>338100</v>
      </c>
      <c r="L87" s="6"/>
      <c r="M87" s="6">
        <v>234389287240</v>
      </c>
      <c r="N87" s="6"/>
      <c r="O87" s="6">
        <v>233733923747</v>
      </c>
      <c r="P87" s="6"/>
      <c r="Q87" s="6">
        <f t="shared" si="3"/>
        <v>655363493</v>
      </c>
    </row>
    <row r="88" spans="1:17">
      <c r="A88" s="1" t="s">
        <v>125</v>
      </c>
      <c r="C88" s="6">
        <v>907826</v>
      </c>
      <c r="D88" s="6"/>
      <c r="E88" s="6">
        <v>761600574951</v>
      </c>
      <c r="F88" s="6"/>
      <c r="G88" s="6">
        <v>763683599343</v>
      </c>
      <c r="H88" s="6"/>
      <c r="I88" s="6">
        <f t="shared" si="2"/>
        <v>-2083024392</v>
      </c>
      <c r="J88" s="6"/>
      <c r="K88" s="6">
        <v>907826</v>
      </c>
      <c r="L88" s="6"/>
      <c r="M88" s="6">
        <v>761600574951</v>
      </c>
      <c r="N88" s="6"/>
      <c r="O88" s="6">
        <v>749318162666</v>
      </c>
      <c r="P88" s="6"/>
      <c r="Q88" s="6">
        <f t="shared" si="3"/>
        <v>12282412285</v>
      </c>
    </row>
    <row r="89" spans="1:17">
      <c r="A89" s="1" t="s">
        <v>133</v>
      </c>
      <c r="C89" s="6">
        <v>100000</v>
      </c>
      <c r="D89" s="6"/>
      <c r="E89" s="6">
        <v>97186381775</v>
      </c>
      <c r="F89" s="6"/>
      <c r="G89" s="6">
        <v>100981693750</v>
      </c>
      <c r="H89" s="6"/>
      <c r="I89" s="6">
        <f t="shared" si="2"/>
        <v>-3795311975</v>
      </c>
      <c r="J89" s="6"/>
      <c r="K89" s="6">
        <v>100000</v>
      </c>
      <c r="L89" s="6"/>
      <c r="M89" s="6">
        <v>97186381775</v>
      </c>
      <c r="N89" s="6"/>
      <c r="O89" s="6">
        <v>95252000000</v>
      </c>
      <c r="P89" s="6"/>
      <c r="Q89" s="6">
        <f t="shared" si="3"/>
        <v>1934381775</v>
      </c>
    </row>
    <row r="90" spans="1:17">
      <c r="A90" s="1" t="s">
        <v>159</v>
      </c>
      <c r="C90" s="6">
        <v>100</v>
      </c>
      <c r="D90" s="6"/>
      <c r="E90" s="6">
        <v>79489589</v>
      </c>
      <c r="F90" s="6"/>
      <c r="G90" s="6">
        <v>79380383</v>
      </c>
      <c r="H90" s="6"/>
      <c r="I90" s="6">
        <f t="shared" si="2"/>
        <v>109206</v>
      </c>
      <c r="J90" s="6"/>
      <c r="K90" s="6">
        <v>100</v>
      </c>
      <c r="L90" s="6"/>
      <c r="M90" s="6">
        <v>79489589</v>
      </c>
      <c r="N90" s="6"/>
      <c r="O90" s="6">
        <v>79380383</v>
      </c>
      <c r="P90" s="6"/>
      <c r="Q90" s="6">
        <f t="shared" si="3"/>
        <v>109206</v>
      </c>
    </row>
    <row r="91" spans="1:17">
      <c r="A91" s="1" t="s">
        <v>156</v>
      </c>
      <c r="C91" s="6">
        <v>25200</v>
      </c>
      <c r="D91" s="6"/>
      <c r="E91" s="6">
        <v>20433747711</v>
      </c>
      <c r="F91" s="6"/>
      <c r="G91" s="6">
        <v>20374112118</v>
      </c>
      <c r="H91" s="6"/>
      <c r="I91" s="6">
        <f t="shared" si="2"/>
        <v>59635593</v>
      </c>
      <c r="J91" s="6"/>
      <c r="K91" s="6">
        <v>25200</v>
      </c>
      <c r="L91" s="6"/>
      <c r="M91" s="6">
        <v>20433747711</v>
      </c>
      <c r="N91" s="6"/>
      <c r="O91" s="6">
        <v>20374112118</v>
      </c>
      <c r="P91" s="6"/>
      <c r="Q91" s="6">
        <f t="shared" si="3"/>
        <v>59635593</v>
      </c>
    </row>
    <row r="92" spans="1:17">
      <c r="A92" s="1" t="s">
        <v>104</v>
      </c>
      <c r="C92" s="6">
        <v>92600</v>
      </c>
      <c r="D92" s="6"/>
      <c r="E92" s="6">
        <v>71432580497</v>
      </c>
      <c r="F92" s="6"/>
      <c r="G92" s="6">
        <v>73227804316</v>
      </c>
      <c r="H92" s="6"/>
      <c r="I92" s="6">
        <f t="shared" si="2"/>
        <v>-1795223819</v>
      </c>
      <c r="J92" s="6"/>
      <c r="K92" s="6">
        <v>92600</v>
      </c>
      <c r="L92" s="6"/>
      <c r="M92" s="6">
        <v>71432580497</v>
      </c>
      <c r="N92" s="6"/>
      <c r="O92" s="6">
        <v>71381285498</v>
      </c>
      <c r="P92" s="6"/>
      <c r="Q92" s="6">
        <f t="shared" si="3"/>
        <v>51294999</v>
      </c>
    </row>
    <row r="93" spans="1:17">
      <c r="A93" s="1" t="s">
        <v>151</v>
      </c>
      <c r="C93" s="6">
        <v>25700</v>
      </c>
      <c r="D93" s="6"/>
      <c r="E93" s="6">
        <v>15840150452</v>
      </c>
      <c r="F93" s="6"/>
      <c r="G93" s="6">
        <v>15664866730</v>
      </c>
      <c r="H93" s="6"/>
      <c r="I93" s="6">
        <f t="shared" si="2"/>
        <v>175283722</v>
      </c>
      <c r="J93" s="6"/>
      <c r="K93" s="6">
        <v>25700</v>
      </c>
      <c r="L93" s="6"/>
      <c r="M93" s="6">
        <v>15840150452</v>
      </c>
      <c r="N93" s="6"/>
      <c r="O93" s="6">
        <v>15664866730</v>
      </c>
      <c r="P93" s="6"/>
      <c r="Q93" s="6">
        <f t="shared" si="3"/>
        <v>175283722</v>
      </c>
    </row>
    <row r="94" spans="1:17">
      <c r="A94" s="1" t="s">
        <v>101</v>
      </c>
      <c r="C94" s="6">
        <v>108200</v>
      </c>
      <c r="D94" s="6"/>
      <c r="E94" s="6">
        <v>85998000036</v>
      </c>
      <c r="F94" s="6"/>
      <c r="G94" s="6">
        <v>86695455595</v>
      </c>
      <c r="H94" s="6"/>
      <c r="I94" s="6">
        <f t="shared" si="2"/>
        <v>-697455559</v>
      </c>
      <c r="J94" s="6"/>
      <c r="K94" s="6">
        <v>108200</v>
      </c>
      <c r="L94" s="6"/>
      <c r="M94" s="6">
        <v>85998000036</v>
      </c>
      <c r="N94" s="6"/>
      <c r="O94" s="6">
        <v>86076778586</v>
      </c>
      <c r="P94" s="6"/>
      <c r="Q94" s="6">
        <f t="shared" si="3"/>
        <v>-78778550</v>
      </c>
    </row>
    <row r="95" spans="1:17">
      <c r="A95" s="1" t="s">
        <v>169</v>
      </c>
      <c r="C95" s="6">
        <v>12100</v>
      </c>
      <c r="D95" s="6"/>
      <c r="E95" s="6">
        <v>7655492190</v>
      </c>
      <c r="F95" s="6"/>
      <c r="G95" s="6">
        <v>7563808688</v>
      </c>
      <c r="H95" s="6"/>
      <c r="I95" s="6">
        <f t="shared" si="2"/>
        <v>91683502</v>
      </c>
      <c r="J95" s="6"/>
      <c r="K95" s="6">
        <v>12100</v>
      </c>
      <c r="L95" s="6"/>
      <c r="M95" s="6">
        <v>7655492190</v>
      </c>
      <c r="N95" s="6"/>
      <c r="O95" s="6">
        <v>7563808688</v>
      </c>
      <c r="P95" s="6"/>
      <c r="Q95" s="6">
        <f t="shared" si="3"/>
        <v>91683502</v>
      </c>
    </row>
    <row r="96" spans="1:17">
      <c r="A96" s="1" t="s">
        <v>161</v>
      </c>
      <c r="C96" s="6">
        <v>10000</v>
      </c>
      <c r="D96" s="6"/>
      <c r="E96" s="6">
        <v>6776971451</v>
      </c>
      <c r="F96" s="6"/>
      <c r="G96" s="6">
        <v>6702475596</v>
      </c>
      <c r="H96" s="6"/>
      <c r="I96" s="6">
        <f t="shared" si="2"/>
        <v>74495855</v>
      </c>
      <c r="J96" s="6"/>
      <c r="K96" s="6">
        <v>10000</v>
      </c>
      <c r="L96" s="6"/>
      <c r="M96" s="6">
        <v>6776971451</v>
      </c>
      <c r="N96" s="6"/>
      <c r="O96" s="6">
        <v>6702475596</v>
      </c>
      <c r="P96" s="6"/>
      <c r="Q96" s="6">
        <f t="shared" si="3"/>
        <v>74495855</v>
      </c>
    </row>
    <row r="97" spans="1:19">
      <c r="A97" s="1" t="s">
        <v>172</v>
      </c>
      <c r="C97" s="6">
        <v>13600</v>
      </c>
      <c r="D97" s="6"/>
      <c r="E97" s="6">
        <v>8557472676</v>
      </c>
      <c r="F97" s="6"/>
      <c r="G97" s="6">
        <v>8458828883</v>
      </c>
      <c r="H97" s="6"/>
      <c r="I97" s="6">
        <f t="shared" si="2"/>
        <v>98643793</v>
      </c>
      <c r="J97" s="6"/>
      <c r="K97" s="6">
        <v>13600</v>
      </c>
      <c r="L97" s="6"/>
      <c r="M97" s="6">
        <v>8557472676</v>
      </c>
      <c r="N97" s="6"/>
      <c r="O97" s="6">
        <v>8458828883</v>
      </c>
      <c r="P97" s="6"/>
      <c r="Q97" s="6">
        <f t="shared" si="3"/>
        <v>98643793</v>
      </c>
    </row>
    <row r="98" spans="1:19">
      <c r="A98" s="1" t="s">
        <v>139</v>
      </c>
      <c r="C98" s="6">
        <v>383000</v>
      </c>
      <c r="D98" s="6"/>
      <c r="E98" s="6">
        <v>373357316718</v>
      </c>
      <c r="F98" s="6"/>
      <c r="G98" s="6">
        <v>358204083739</v>
      </c>
      <c r="H98" s="6"/>
      <c r="I98" s="6">
        <f t="shared" si="2"/>
        <v>15153232979</v>
      </c>
      <c r="J98" s="6"/>
      <c r="K98" s="6">
        <v>383000</v>
      </c>
      <c r="L98" s="6"/>
      <c r="M98" s="6">
        <v>373357316718</v>
      </c>
      <c r="N98" s="6"/>
      <c r="O98" s="6">
        <v>375271969626</v>
      </c>
      <c r="P98" s="6"/>
      <c r="Q98" s="6">
        <f t="shared" si="3"/>
        <v>-1914652908</v>
      </c>
    </row>
    <row r="99" spans="1:19">
      <c r="A99" s="1" t="s">
        <v>110</v>
      </c>
      <c r="C99" s="6">
        <v>208957</v>
      </c>
      <c r="D99" s="6"/>
      <c r="E99" s="6">
        <v>200046331239</v>
      </c>
      <c r="F99" s="6"/>
      <c r="G99" s="6">
        <v>222724091100</v>
      </c>
      <c r="H99" s="6"/>
      <c r="I99" s="6">
        <f t="shared" si="2"/>
        <v>-22677759861</v>
      </c>
      <c r="J99" s="6"/>
      <c r="K99" s="6">
        <v>208957</v>
      </c>
      <c r="L99" s="6"/>
      <c r="M99" s="6">
        <v>200046331239</v>
      </c>
      <c r="N99" s="6"/>
      <c r="O99" s="6">
        <v>198612907483</v>
      </c>
      <c r="P99" s="6"/>
      <c r="Q99" s="6">
        <f t="shared" si="3"/>
        <v>1433423756</v>
      </c>
    </row>
    <row r="100" spans="1:19">
      <c r="A100" s="1" t="s">
        <v>122</v>
      </c>
      <c r="C100" s="6">
        <v>400086</v>
      </c>
      <c r="D100" s="6"/>
      <c r="E100" s="6">
        <v>329883120325</v>
      </c>
      <c r="F100" s="6"/>
      <c r="G100" s="6">
        <v>329761453720</v>
      </c>
      <c r="H100" s="6"/>
      <c r="I100" s="6">
        <f t="shared" si="2"/>
        <v>121666605</v>
      </c>
      <c r="J100" s="6"/>
      <c r="K100" s="6">
        <v>400086</v>
      </c>
      <c r="L100" s="6"/>
      <c r="M100" s="6">
        <v>329883120325</v>
      </c>
      <c r="N100" s="6"/>
      <c r="O100" s="6">
        <v>329393376446</v>
      </c>
      <c r="P100" s="6"/>
      <c r="Q100" s="6">
        <f t="shared" si="3"/>
        <v>489743879</v>
      </c>
    </row>
    <row r="101" spans="1:19">
      <c r="A101" s="1" t="s">
        <v>113</v>
      </c>
      <c r="C101" s="6">
        <v>45893</v>
      </c>
      <c r="D101" s="6"/>
      <c r="E101" s="6">
        <v>43005418104</v>
      </c>
      <c r="F101" s="6"/>
      <c r="G101" s="6">
        <v>73942260788</v>
      </c>
      <c r="H101" s="6"/>
      <c r="I101" s="6">
        <f t="shared" si="2"/>
        <v>-30936842684</v>
      </c>
      <c r="J101" s="6"/>
      <c r="K101" s="6">
        <v>45893</v>
      </c>
      <c r="L101" s="6"/>
      <c r="M101" s="6">
        <v>43005418104</v>
      </c>
      <c r="N101" s="6"/>
      <c r="O101" s="6">
        <v>42788083299</v>
      </c>
      <c r="P101" s="6"/>
      <c r="Q101" s="6">
        <f t="shared" si="3"/>
        <v>217334805</v>
      </c>
    </row>
    <row r="102" spans="1:19">
      <c r="A102" s="1" t="s">
        <v>168</v>
      </c>
      <c r="C102" s="6">
        <v>24600</v>
      </c>
      <c r="D102" s="6"/>
      <c r="E102" s="6">
        <v>16290364846</v>
      </c>
      <c r="F102" s="6"/>
      <c r="G102" s="6">
        <v>16117397729</v>
      </c>
      <c r="H102" s="6"/>
      <c r="I102" s="6">
        <f t="shared" si="2"/>
        <v>172967117</v>
      </c>
      <c r="J102" s="6"/>
      <c r="K102" s="6">
        <v>24600</v>
      </c>
      <c r="L102" s="6"/>
      <c r="M102" s="6">
        <v>16290364846</v>
      </c>
      <c r="N102" s="6"/>
      <c r="O102" s="6">
        <v>16117397729</v>
      </c>
      <c r="P102" s="6"/>
      <c r="Q102" s="6">
        <f t="shared" si="3"/>
        <v>172967117</v>
      </c>
    </row>
    <row r="103" spans="1:19">
      <c r="A103" s="1" t="s">
        <v>116</v>
      </c>
      <c r="C103" s="6">
        <v>110885</v>
      </c>
      <c r="D103" s="6"/>
      <c r="E103" s="6">
        <v>99819431898</v>
      </c>
      <c r="F103" s="6"/>
      <c r="G103" s="6">
        <v>119540029162</v>
      </c>
      <c r="H103" s="6"/>
      <c r="I103" s="6">
        <f t="shared" si="2"/>
        <v>-19720597264</v>
      </c>
      <c r="J103" s="6"/>
      <c r="K103" s="6">
        <v>110885</v>
      </c>
      <c r="L103" s="6"/>
      <c r="M103" s="6">
        <v>99819431898</v>
      </c>
      <c r="N103" s="6"/>
      <c r="O103" s="6">
        <v>100016153415</v>
      </c>
      <c r="P103" s="6"/>
      <c r="Q103" s="6">
        <f t="shared" si="3"/>
        <v>-196721517</v>
      </c>
    </row>
    <row r="104" spans="1:19">
      <c r="A104" s="1" t="s">
        <v>164</v>
      </c>
      <c r="C104" s="6">
        <v>36000</v>
      </c>
      <c r="D104" s="6"/>
      <c r="E104" s="6">
        <v>23461626809</v>
      </c>
      <c r="F104" s="6"/>
      <c r="G104" s="6">
        <v>23187574965</v>
      </c>
      <c r="H104" s="6"/>
      <c r="I104" s="6">
        <f t="shared" si="2"/>
        <v>274051844</v>
      </c>
      <c r="J104" s="6"/>
      <c r="K104" s="6">
        <v>36000</v>
      </c>
      <c r="L104" s="6"/>
      <c r="M104" s="6">
        <v>23461626809</v>
      </c>
      <c r="N104" s="6"/>
      <c r="O104" s="6">
        <v>23187574965</v>
      </c>
      <c r="P104" s="6"/>
      <c r="Q104" s="6">
        <f t="shared" si="3"/>
        <v>274051844</v>
      </c>
    </row>
    <row r="105" spans="1:19">
      <c r="A105" s="1" t="s">
        <v>97</v>
      </c>
      <c r="C105" s="6">
        <v>137100</v>
      </c>
      <c r="D105" s="6"/>
      <c r="E105" s="6">
        <v>111106263339</v>
      </c>
      <c r="F105" s="6"/>
      <c r="G105" s="6">
        <v>118104062451</v>
      </c>
      <c r="H105" s="6"/>
      <c r="I105" s="6">
        <f t="shared" si="2"/>
        <v>-6997799112</v>
      </c>
      <c r="J105" s="6"/>
      <c r="K105" s="6">
        <v>137100</v>
      </c>
      <c r="L105" s="6"/>
      <c r="M105" s="6">
        <v>111106263339</v>
      </c>
      <c r="N105" s="6"/>
      <c r="O105" s="6">
        <v>110839302959</v>
      </c>
      <c r="P105" s="6"/>
      <c r="Q105" s="6">
        <f t="shared" si="3"/>
        <v>266960380</v>
      </c>
    </row>
    <row r="106" spans="1:19" ht="24.75" thickBot="1">
      <c r="C106" s="7"/>
      <c r="D106" s="7"/>
      <c r="E106" s="16">
        <f t="shared" ref="E106:P106" si="4">SUM(E8:E105)</f>
        <v>38115799888401</v>
      </c>
      <c r="F106" s="6">
        <f t="shared" si="4"/>
        <v>0</v>
      </c>
      <c r="G106" s="16">
        <f t="shared" si="4"/>
        <v>35374194413314</v>
      </c>
      <c r="H106" s="6">
        <f t="shared" si="4"/>
        <v>0</v>
      </c>
      <c r="I106" s="16">
        <f t="shared" si="4"/>
        <v>2741605475087</v>
      </c>
      <c r="J106" s="6">
        <f t="shared" si="4"/>
        <v>0</v>
      </c>
      <c r="K106" s="6"/>
      <c r="L106" s="6">
        <f t="shared" si="4"/>
        <v>0</v>
      </c>
      <c r="M106" s="16">
        <f t="shared" si="4"/>
        <v>38115799888401</v>
      </c>
      <c r="N106" s="6">
        <f t="shared" si="4"/>
        <v>0</v>
      </c>
      <c r="O106" s="16">
        <f t="shared" si="4"/>
        <v>41000525131239</v>
      </c>
      <c r="P106" s="6">
        <f t="shared" si="4"/>
        <v>0</v>
      </c>
      <c r="Q106" s="16">
        <f>SUM(Q8:Q105)</f>
        <v>-2884725242838</v>
      </c>
    </row>
    <row r="107" spans="1:19" ht="24.75" thickTop="1">
      <c r="E107" s="7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S107" s="3"/>
    </row>
    <row r="108" spans="1:19">
      <c r="G108" s="5"/>
      <c r="H108" s="4"/>
      <c r="I108" s="5"/>
      <c r="J108" s="4"/>
      <c r="K108" s="4"/>
      <c r="L108" s="4"/>
      <c r="M108" s="4"/>
      <c r="N108" s="4"/>
      <c r="O108" s="5"/>
      <c r="P108" s="4"/>
      <c r="Q108" s="5"/>
      <c r="S108" s="3"/>
    </row>
    <row r="109" spans="1:19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S109" s="3"/>
    </row>
    <row r="110" spans="1:19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9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9">
      <c r="G112" s="3"/>
      <c r="I112" s="3"/>
      <c r="O112" s="3"/>
      <c r="Q112" s="5"/>
    </row>
    <row r="113" spans="7:17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6"/>
  <sheetViews>
    <sheetView rightToLeft="1" workbookViewId="0">
      <selection activeCell="E20" sqref="E20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18" t="s">
        <v>202</v>
      </c>
      <c r="D6" s="18" t="s">
        <v>202</v>
      </c>
      <c r="E6" s="18" t="s">
        <v>202</v>
      </c>
      <c r="F6" s="18" t="s">
        <v>202</v>
      </c>
      <c r="G6" s="18" t="s">
        <v>202</v>
      </c>
      <c r="H6" s="18" t="s">
        <v>202</v>
      </c>
      <c r="I6" s="18" t="s">
        <v>202</v>
      </c>
      <c r="K6" s="18" t="s">
        <v>203</v>
      </c>
      <c r="L6" s="18" t="s">
        <v>203</v>
      </c>
      <c r="M6" s="18" t="s">
        <v>203</v>
      </c>
      <c r="N6" s="18" t="s">
        <v>203</v>
      </c>
      <c r="O6" s="18" t="s">
        <v>203</v>
      </c>
      <c r="P6" s="18" t="s">
        <v>203</v>
      </c>
      <c r="Q6" s="18" t="s">
        <v>203</v>
      </c>
    </row>
    <row r="7" spans="1:17" ht="24.75">
      <c r="A7" s="18" t="s">
        <v>3</v>
      </c>
      <c r="C7" s="18" t="s">
        <v>7</v>
      </c>
      <c r="E7" s="18" t="s">
        <v>259</v>
      </c>
      <c r="G7" s="18" t="s">
        <v>260</v>
      </c>
      <c r="I7" s="18" t="s">
        <v>262</v>
      </c>
      <c r="K7" s="18" t="s">
        <v>7</v>
      </c>
      <c r="M7" s="18" t="s">
        <v>259</v>
      </c>
      <c r="O7" s="18" t="s">
        <v>260</v>
      </c>
      <c r="Q7" s="18" t="s">
        <v>262</v>
      </c>
    </row>
    <row r="8" spans="1:17">
      <c r="A8" s="1" t="s">
        <v>72</v>
      </c>
      <c r="C8" s="6">
        <v>1</v>
      </c>
      <c r="D8" s="6"/>
      <c r="E8" s="6">
        <v>1</v>
      </c>
      <c r="F8" s="6"/>
      <c r="G8" s="6">
        <v>3873</v>
      </c>
      <c r="H8" s="6"/>
      <c r="I8" s="6">
        <f>E8-G8</f>
        <v>-3872</v>
      </c>
      <c r="J8" s="6"/>
      <c r="K8" s="6">
        <v>1</v>
      </c>
      <c r="L8" s="6"/>
      <c r="M8" s="6">
        <v>1</v>
      </c>
      <c r="N8" s="6"/>
      <c r="O8" s="6">
        <v>3873</v>
      </c>
      <c r="P8" s="6"/>
      <c r="Q8" s="6">
        <f>M8-O8</f>
        <v>-3872</v>
      </c>
    </row>
    <row r="9" spans="1:17">
      <c r="A9" s="1" t="s">
        <v>22</v>
      </c>
      <c r="C9" s="6">
        <v>1</v>
      </c>
      <c r="D9" s="6"/>
      <c r="E9" s="6">
        <v>1</v>
      </c>
      <c r="F9" s="6"/>
      <c r="G9" s="6">
        <v>2680</v>
      </c>
      <c r="H9" s="6"/>
      <c r="I9" s="6">
        <f t="shared" ref="I9:I72" si="0">E9-G9</f>
        <v>-2679</v>
      </c>
      <c r="J9" s="6"/>
      <c r="K9" s="6">
        <v>1</v>
      </c>
      <c r="L9" s="6"/>
      <c r="M9" s="6">
        <v>1</v>
      </c>
      <c r="N9" s="6"/>
      <c r="O9" s="6">
        <v>2680</v>
      </c>
      <c r="P9" s="6"/>
      <c r="Q9" s="6">
        <f t="shared" ref="Q9:Q72" si="1">M9-O9</f>
        <v>-2679</v>
      </c>
    </row>
    <row r="10" spans="1:17">
      <c r="A10" s="1" t="s">
        <v>74</v>
      </c>
      <c r="C10" s="6">
        <v>1</v>
      </c>
      <c r="D10" s="6"/>
      <c r="E10" s="6">
        <v>1</v>
      </c>
      <c r="F10" s="6"/>
      <c r="G10" s="6">
        <v>6165</v>
      </c>
      <c r="H10" s="6"/>
      <c r="I10" s="6">
        <f t="shared" si="0"/>
        <v>-6164</v>
      </c>
      <c r="J10" s="6"/>
      <c r="K10" s="6">
        <v>1</v>
      </c>
      <c r="L10" s="6"/>
      <c r="M10" s="6">
        <v>1</v>
      </c>
      <c r="N10" s="6"/>
      <c r="O10" s="6">
        <v>6165</v>
      </c>
      <c r="P10" s="6"/>
      <c r="Q10" s="6">
        <f t="shared" si="1"/>
        <v>-6164</v>
      </c>
    </row>
    <row r="11" spans="1:17">
      <c r="A11" s="1" t="s">
        <v>76</v>
      </c>
      <c r="C11" s="6">
        <v>19464168</v>
      </c>
      <c r="D11" s="6"/>
      <c r="E11" s="6">
        <v>226751321574</v>
      </c>
      <c r="F11" s="6"/>
      <c r="G11" s="6">
        <v>285581737620</v>
      </c>
      <c r="H11" s="6"/>
      <c r="I11" s="6">
        <f t="shared" si="0"/>
        <v>-58830416046</v>
      </c>
      <c r="J11" s="6"/>
      <c r="K11" s="6">
        <v>60922522</v>
      </c>
      <c r="L11" s="6"/>
      <c r="M11" s="6">
        <v>753354963748</v>
      </c>
      <c r="N11" s="6"/>
      <c r="O11" s="6">
        <v>893866084949</v>
      </c>
      <c r="P11" s="6"/>
      <c r="Q11" s="6">
        <f t="shared" si="1"/>
        <v>-140511121201</v>
      </c>
    </row>
    <row r="12" spans="1:17">
      <c r="A12" s="1" t="s">
        <v>30</v>
      </c>
      <c r="C12" s="6">
        <v>381652</v>
      </c>
      <c r="D12" s="6"/>
      <c r="E12" s="6">
        <v>25747175107</v>
      </c>
      <c r="F12" s="6"/>
      <c r="G12" s="6">
        <v>30274617297</v>
      </c>
      <c r="H12" s="6"/>
      <c r="I12" s="6">
        <f t="shared" si="0"/>
        <v>-4527442190</v>
      </c>
      <c r="J12" s="6"/>
      <c r="K12" s="6">
        <v>381652</v>
      </c>
      <c r="L12" s="6"/>
      <c r="M12" s="6">
        <v>25747175107</v>
      </c>
      <c r="N12" s="6"/>
      <c r="O12" s="6">
        <v>30274617297</v>
      </c>
      <c r="P12" s="6"/>
      <c r="Q12" s="6">
        <f t="shared" si="1"/>
        <v>-4527442190</v>
      </c>
    </row>
    <row r="13" spans="1:17">
      <c r="A13" s="1" t="s">
        <v>27</v>
      </c>
      <c r="C13" s="6">
        <v>40000</v>
      </c>
      <c r="D13" s="6"/>
      <c r="E13" s="6">
        <v>2369859068</v>
      </c>
      <c r="F13" s="6"/>
      <c r="G13" s="6">
        <v>3763473301</v>
      </c>
      <c r="H13" s="6"/>
      <c r="I13" s="6">
        <f t="shared" si="0"/>
        <v>-1393614233</v>
      </c>
      <c r="J13" s="6"/>
      <c r="K13" s="6">
        <v>1559629</v>
      </c>
      <c r="L13" s="6"/>
      <c r="M13" s="6">
        <v>125971559801</v>
      </c>
      <c r="N13" s="6"/>
      <c r="O13" s="6">
        <v>146740552450</v>
      </c>
      <c r="P13" s="6"/>
      <c r="Q13" s="6">
        <f t="shared" si="1"/>
        <v>-20768992649</v>
      </c>
    </row>
    <row r="14" spans="1:17">
      <c r="A14" s="1" t="s">
        <v>35</v>
      </c>
      <c r="C14" s="6">
        <v>1</v>
      </c>
      <c r="D14" s="6"/>
      <c r="E14" s="6">
        <v>1</v>
      </c>
      <c r="F14" s="6"/>
      <c r="G14" s="6">
        <v>5762</v>
      </c>
      <c r="H14" s="6"/>
      <c r="I14" s="6">
        <f t="shared" si="0"/>
        <v>-5761</v>
      </c>
      <c r="J14" s="6"/>
      <c r="K14" s="6">
        <v>71182255</v>
      </c>
      <c r="L14" s="6"/>
      <c r="M14" s="6">
        <v>338197688907</v>
      </c>
      <c r="N14" s="6"/>
      <c r="O14" s="6">
        <v>418143748804</v>
      </c>
      <c r="P14" s="6"/>
      <c r="Q14" s="6">
        <f t="shared" si="1"/>
        <v>-79946059897</v>
      </c>
    </row>
    <row r="15" spans="1:17">
      <c r="A15" s="1" t="s">
        <v>49</v>
      </c>
      <c r="C15" s="6">
        <v>1000000</v>
      </c>
      <c r="D15" s="6"/>
      <c r="E15" s="6">
        <v>5372840278</v>
      </c>
      <c r="F15" s="6"/>
      <c r="G15" s="6">
        <v>6819183000</v>
      </c>
      <c r="H15" s="6"/>
      <c r="I15" s="6">
        <f t="shared" si="0"/>
        <v>-1446342722</v>
      </c>
      <c r="J15" s="6"/>
      <c r="K15" s="6">
        <v>1000000</v>
      </c>
      <c r="L15" s="6"/>
      <c r="M15" s="6">
        <v>5372840278</v>
      </c>
      <c r="N15" s="6"/>
      <c r="O15" s="6">
        <v>6819183000</v>
      </c>
      <c r="P15" s="6"/>
      <c r="Q15" s="6">
        <f t="shared" si="1"/>
        <v>-1446342722</v>
      </c>
    </row>
    <row r="16" spans="1:17">
      <c r="A16" s="1" t="s">
        <v>15</v>
      </c>
      <c r="C16" s="6">
        <v>1</v>
      </c>
      <c r="D16" s="6"/>
      <c r="E16" s="6">
        <v>1</v>
      </c>
      <c r="F16" s="6"/>
      <c r="G16" s="6">
        <v>10077</v>
      </c>
      <c r="H16" s="6"/>
      <c r="I16" s="6">
        <f t="shared" si="0"/>
        <v>-10076</v>
      </c>
      <c r="J16" s="6"/>
      <c r="K16" s="6">
        <v>500001</v>
      </c>
      <c r="L16" s="6"/>
      <c r="M16" s="6">
        <v>5217465236</v>
      </c>
      <c r="N16" s="6"/>
      <c r="O16" s="6">
        <v>5038295346</v>
      </c>
      <c r="P16" s="6"/>
      <c r="Q16" s="6">
        <f t="shared" si="1"/>
        <v>179169890</v>
      </c>
    </row>
    <row r="17" spans="1:17">
      <c r="A17" s="1" t="s">
        <v>73</v>
      </c>
      <c r="C17" s="6">
        <v>1</v>
      </c>
      <c r="D17" s="6"/>
      <c r="E17" s="6">
        <v>1</v>
      </c>
      <c r="F17" s="6"/>
      <c r="G17" s="6">
        <v>6896</v>
      </c>
      <c r="H17" s="6"/>
      <c r="I17" s="6">
        <f t="shared" si="0"/>
        <v>-6895</v>
      </c>
      <c r="J17" s="6"/>
      <c r="K17" s="6">
        <v>1</v>
      </c>
      <c r="L17" s="6"/>
      <c r="M17" s="6">
        <v>1</v>
      </c>
      <c r="N17" s="6"/>
      <c r="O17" s="6">
        <v>6896</v>
      </c>
      <c r="P17" s="6"/>
      <c r="Q17" s="6">
        <f t="shared" si="1"/>
        <v>-6895</v>
      </c>
    </row>
    <row r="18" spans="1:17">
      <c r="A18" s="1" t="s">
        <v>17</v>
      </c>
      <c r="C18" s="6">
        <v>4914001</v>
      </c>
      <c r="D18" s="6"/>
      <c r="E18" s="6">
        <v>7402661916</v>
      </c>
      <c r="F18" s="6"/>
      <c r="G18" s="6">
        <v>10663436952</v>
      </c>
      <c r="H18" s="6"/>
      <c r="I18" s="6">
        <f t="shared" si="0"/>
        <v>-3260775036</v>
      </c>
      <c r="J18" s="6"/>
      <c r="K18" s="6">
        <v>5875128</v>
      </c>
      <c r="L18" s="6"/>
      <c r="M18" s="6">
        <v>8838705871</v>
      </c>
      <c r="N18" s="6"/>
      <c r="O18" s="6">
        <v>12749093258</v>
      </c>
      <c r="P18" s="6"/>
      <c r="Q18" s="6">
        <f t="shared" si="1"/>
        <v>-3910387387</v>
      </c>
    </row>
    <row r="19" spans="1:17">
      <c r="A19" s="1" t="s">
        <v>75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250000</v>
      </c>
      <c r="L19" s="6"/>
      <c r="M19" s="6">
        <v>1834022261</v>
      </c>
      <c r="N19" s="6"/>
      <c r="O19" s="6">
        <v>1776921657</v>
      </c>
      <c r="P19" s="6"/>
      <c r="Q19" s="6">
        <f t="shared" si="1"/>
        <v>57100604</v>
      </c>
    </row>
    <row r="20" spans="1:17">
      <c r="A20" s="1" t="s">
        <v>263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54596788</v>
      </c>
      <c r="L20" s="6"/>
      <c r="M20" s="6">
        <v>186065853504</v>
      </c>
      <c r="N20" s="6"/>
      <c r="O20" s="6">
        <v>186065853504</v>
      </c>
      <c r="P20" s="6"/>
      <c r="Q20" s="6">
        <f t="shared" si="1"/>
        <v>0</v>
      </c>
    </row>
    <row r="21" spans="1:17">
      <c r="A21" s="1" t="s">
        <v>264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49866</v>
      </c>
      <c r="L21" s="6"/>
      <c r="M21" s="6">
        <v>2503249517</v>
      </c>
      <c r="N21" s="6"/>
      <c r="O21" s="6">
        <v>2488077222</v>
      </c>
      <c r="P21" s="6"/>
      <c r="Q21" s="6">
        <f t="shared" si="1"/>
        <v>15172295</v>
      </c>
    </row>
    <row r="22" spans="1:17">
      <c r="A22" s="1" t="s">
        <v>265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7999999</v>
      </c>
      <c r="L22" s="6"/>
      <c r="M22" s="6">
        <v>31191996101</v>
      </c>
      <c r="N22" s="6"/>
      <c r="O22" s="6">
        <v>19236853195</v>
      </c>
      <c r="P22" s="6"/>
      <c r="Q22" s="6">
        <f t="shared" si="1"/>
        <v>11955142906</v>
      </c>
    </row>
    <row r="23" spans="1:17">
      <c r="A23" s="1" t="s">
        <v>266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1473106</v>
      </c>
      <c r="L23" s="6"/>
      <c r="M23" s="6">
        <v>22375024891</v>
      </c>
      <c r="N23" s="6"/>
      <c r="O23" s="6">
        <v>19936540890</v>
      </c>
      <c r="P23" s="6"/>
      <c r="Q23" s="6">
        <f t="shared" si="1"/>
        <v>2438484001</v>
      </c>
    </row>
    <row r="24" spans="1:17">
      <c r="A24" s="1" t="s">
        <v>223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2016418</v>
      </c>
      <c r="L24" s="6"/>
      <c r="M24" s="6">
        <v>35865823756</v>
      </c>
      <c r="N24" s="6"/>
      <c r="O24" s="6">
        <v>40596607337</v>
      </c>
      <c r="P24" s="6"/>
      <c r="Q24" s="6">
        <f t="shared" si="1"/>
        <v>-4730783581</v>
      </c>
    </row>
    <row r="25" spans="1:17">
      <c r="A25" s="1" t="s">
        <v>87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52000</v>
      </c>
      <c r="L25" s="6"/>
      <c r="M25" s="6">
        <v>262439279</v>
      </c>
      <c r="N25" s="6"/>
      <c r="O25" s="6">
        <v>263777125</v>
      </c>
      <c r="P25" s="6"/>
      <c r="Q25" s="6">
        <f t="shared" si="1"/>
        <v>-1337846</v>
      </c>
    </row>
    <row r="26" spans="1:17">
      <c r="A26" s="1" t="s">
        <v>59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11200</v>
      </c>
      <c r="L26" s="6"/>
      <c r="M26" s="6">
        <v>140272388</v>
      </c>
      <c r="N26" s="6"/>
      <c r="O26" s="6">
        <v>127056097</v>
      </c>
      <c r="P26" s="6"/>
      <c r="Q26" s="6">
        <f t="shared" si="1"/>
        <v>13216291</v>
      </c>
    </row>
    <row r="27" spans="1:17">
      <c r="A27" s="1" t="s">
        <v>65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4217535</v>
      </c>
      <c r="L27" s="6"/>
      <c r="M27" s="6">
        <v>60707641613</v>
      </c>
      <c r="N27" s="6"/>
      <c r="O27" s="6">
        <v>69384893026</v>
      </c>
      <c r="P27" s="6"/>
      <c r="Q27" s="6">
        <f t="shared" si="1"/>
        <v>-8677251413</v>
      </c>
    </row>
    <row r="28" spans="1:17">
      <c r="A28" s="1" t="s">
        <v>267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5270664</v>
      </c>
      <c r="L28" s="6"/>
      <c r="M28" s="6">
        <v>67940976146</v>
      </c>
      <c r="N28" s="6"/>
      <c r="O28" s="6">
        <v>67940976146</v>
      </c>
      <c r="P28" s="6"/>
      <c r="Q28" s="6">
        <f t="shared" si="1"/>
        <v>0</v>
      </c>
    </row>
    <row r="29" spans="1:17">
      <c r="A29" s="1" t="s">
        <v>55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203372</v>
      </c>
      <c r="L29" s="6"/>
      <c r="M29" s="6">
        <v>7133311738</v>
      </c>
      <c r="N29" s="6"/>
      <c r="O29" s="6">
        <v>8593903840</v>
      </c>
      <c r="P29" s="6"/>
      <c r="Q29" s="6">
        <f t="shared" si="1"/>
        <v>-1460592102</v>
      </c>
    </row>
    <row r="30" spans="1:17">
      <c r="A30" s="1" t="s">
        <v>80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3442946</v>
      </c>
      <c r="L30" s="6"/>
      <c r="M30" s="6">
        <v>38470930220</v>
      </c>
      <c r="N30" s="6"/>
      <c r="O30" s="6">
        <v>51503005573</v>
      </c>
      <c r="P30" s="6"/>
      <c r="Q30" s="6">
        <f t="shared" si="1"/>
        <v>-13032075353</v>
      </c>
    </row>
    <row r="31" spans="1:17">
      <c r="A31" s="1" t="s">
        <v>268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1300000</v>
      </c>
      <c r="L31" s="6"/>
      <c r="M31" s="6">
        <v>10129600000</v>
      </c>
      <c r="N31" s="6"/>
      <c r="O31" s="6">
        <v>19978416900</v>
      </c>
      <c r="P31" s="6"/>
      <c r="Q31" s="6">
        <f t="shared" si="1"/>
        <v>-9848816900</v>
      </c>
    </row>
    <row r="32" spans="1:17">
      <c r="A32" s="1" t="s">
        <v>58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1154285</v>
      </c>
      <c r="L32" s="6"/>
      <c r="M32" s="6">
        <v>32806749872</v>
      </c>
      <c r="N32" s="6"/>
      <c r="O32" s="6">
        <v>31619465405</v>
      </c>
      <c r="P32" s="6"/>
      <c r="Q32" s="6">
        <f t="shared" si="1"/>
        <v>1187284467</v>
      </c>
    </row>
    <row r="33" spans="1:17">
      <c r="A33" s="1" t="s">
        <v>269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13361564</v>
      </c>
      <c r="L33" s="6"/>
      <c r="M33" s="6">
        <v>39884268540</v>
      </c>
      <c r="N33" s="6"/>
      <c r="O33" s="6">
        <v>39884268540</v>
      </c>
      <c r="P33" s="6"/>
      <c r="Q33" s="6">
        <f t="shared" si="1"/>
        <v>0</v>
      </c>
    </row>
    <row r="34" spans="1:17">
      <c r="A34" s="1" t="s">
        <v>34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2500000</v>
      </c>
      <c r="L34" s="6"/>
      <c r="M34" s="6">
        <v>41874356250</v>
      </c>
      <c r="N34" s="6"/>
      <c r="O34" s="6">
        <v>49777053748</v>
      </c>
      <c r="P34" s="6"/>
      <c r="Q34" s="6">
        <f t="shared" si="1"/>
        <v>-7902697498</v>
      </c>
    </row>
    <row r="35" spans="1:17">
      <c r="A35" s="1" t="s">
        <v>47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12000000</v>
      </c>
      <c r="L35" s="6"/>
      <c r="M35" s="6">
        <v>58732208654</v>
      </c>
      <c r="N35" s="6"/>
      <c r="O35" s="6">
        <v>59444143231</v>
      </c>
      <c r="P35" s="6"/>
      <c r="Q35" s="6">
        <f t="shared" si="1"/>
        <v>-711934577</v>
      </c>
    </row>
    <row r="36" spans="1:17">
      <c r="A36" s="1" t="s">
        <v>270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3920000</v>
      </c>
      <c r="L36" s="6"/>
      <c r="M36" s="6">
        <v>50679475218</v>
      </c>
      <c r="N36" s="6"/>
      <c r="O36" s="6">
        <v>50679475218</v>
      </c>
      <c r="P36" s="6"/>
      <c r="Q36" s="6">
        <f t="shared" si="1"/>
        <v>0</v>
      </c>
    </row>
    <row r="37" spans="1:17">
      <c r="A37" s="1" t="s">
        <v>235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120000</v>
      </c>
      <c r="L37" s="6"/>
      <c r="M37" s="6">
        <v>59247347613</v>
      </c>
      <c r="N37" s="6"/>
      <c r="O37" s="6">
        <v>84747931560</v>
      </c>
      <c r="P37" s="6"/>
      <c r="Q37" s="6">
        <f t="shared" si="1"/>
        <v>-25500583947</v>
      </c>
    </row>
    <row r="38" spans="1:17">
      <c r="A38" s="1" t="s">
        <v>19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1050471</v>
      </c>
      <c r="L38" s="6"/>
      <c r="M38" s="6">
        <v>17801201895</v>
      </c>
      <c r="N38" s="6"/>
      <c r="O38" s="6">
        <v>21217965893</v>
      </c>
      <c r="P38" s="6"/>
      <c r="Q38" s="6">
        <f t="shared" si="1"/>
        <v>-3416763998</v>
      </c>
    </row>
    <row r="39" spans="1:17">
      <c r="A39" s="1" t="s">
        <v>79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1200000</v>
      </c>
      <c r="L39" s="6"/>
      <c r="M39" s="6">
        <v>27170911994</v>
      </c>
      <c r="N39" s="6"/>
      <c r="O39" s="6">
        <v>40354453760</v>
      </c>
      <c r="P39" s="6"/>
      <c r="Q39" s="6">
        <f t="shared" si="1"/>
        <v>-13183541766</v>
      </c>
    </row>
    <row r="40" spans="1:17">
      <c r="A40" s="1" t="s">
        <v>39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10000</v>
      </c>
      <c r="L40" s="6"/>
      <c r="M40" s="6">
        <v>332807941</v>
      </c>
      <c r="N40" s="6"/>
      <c r="O40" s="6">
        <v>338823338</v>
      </c>
      <c r="P40" s="6"/>
      <c r="Q40" s="6">
        <f t="shared" si="1"/>
        <v>-6015397</v>
      </c>
    </row>
    <row r="41" spans="1:17">
      <c r="A41" s="1" t="s">
        <v>271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5177324</v>
      </c>
      <c r="L41" s="6"/>
      <c r="M41" s="6">
        <v>122679318659</v>
      </c>
      <c r="N41" s="6"/>
      <c r="O41" s="6">
        <v>131011406613</v>
      </c>
      <c r="P41" s="6"/>
      <c r="Q41" s="6">
        <f t="shared" si="1"/>
        <v>-8332087954</v>
      </c>
    </row>
    <row r="42" spans="1:17">
      <c r="A42" s="1" t="s">
        <v>272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3400000</v>
      </c>
      <c r="L42" s="6"/>
      <c r="M42" s="6">
        <v>27752230122</v>
      </c>
      <c r="N42" s="6"/>
      <c r="O42" s="6">
        <v>27752230122</v>
      </c>
      <c r="P42" s="6"/>
      <c r="Q42" s="6">
        <f t="shared" si="1"/>
        <v>0</v>
      </c>
    </row>
    <row r="43" spans="1:17">
      <c r="A43" s="1" t="s">
        <v>273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45718</v>
      </c>
      <c r="L43" s="6"/>
      <c r="M43" s="6">
        <v>537338967</v>
      </c>
      <c r="N43" s="6"/>
      <c r="O43" s="6">
        <v>721227669</v>
      </c>
      <c r="P43" s="6"/>
      <c r="Q43" s="6">
        <f t="shared" si="1"/>
        <v>-183888702</v>
      </c>
    </row>
    <row r="44" spans="1:17">
      <c r="A44" s="1" t="s">
        <v>24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3078964</v>
      </c>
      <c r="L44" s="6"/>
      <c r="M44" s="6">
        <v>32867823908</v>
      </c>
      <c r="N44" s="6"/>
      <c r="O44" s="6">
        <v>38411083792</v>
      </c>
      <c r="P44" s="6"/>
      <c r="Q44" s="6">
        <f t="shared" si="1"/>
        <v>-5543259884</v>
      </c>
    </row>
    <row r="45" spans="1:17">
      <c r="A45" s="1" t="s">
        <v>116</v>
      </c>
      <c r="C45" s="6">
        <v>285667</v>
      </c>
      <c r="D45" s="6"/>
      <c r="E45" s="6">
        <v>253681777070</v>
      </c>
      <c r="F45" s="6"/>
      <c r="G45" s="6">
        <v>235816133486</v>
      </c>
      <c r="H45" s="6"/>
      <c r="I45" s="6">
        <f t="shared" si="0"/>
        <v>17865643584</v>
      </c>
      <c r="J45" s="6"/>
      <c r="K45" s="6">
        <v>634767</v>
      </c>
      <c r="L45" s="6"/>
      <c r="M45" s="6">
        <v>556205097840</v>
      </c>
      <c r="N45" s="6"/>
      <c r="O45" s="6">
        <v>523799877339</v>
      </c>
      <c r="P45" s="6"/>
      <c r="Q45" s="6">
        <f t="shared" si="1"/>
        <v>32405220501</v>
      </c>
    </row>
    <row r="46" spans="1:17">
      <c r="A46" s="1" t="s">
        <v>97</v>
      </c>
      <c r="C46" s="6">
        <v>153220</v>
      </c>
      <c r="D46" s="6"/>
      <c r="E46" s="6">
        <v>122628421917</v>
      </c>
      <c r="F46" s="6"/>
      <c r="G46" s="6">
        <v>116269453872</v>
      </c>
      <c r="H46" s="6"/>
      <c r="I46" s="6">
        <f t="shared" si="0"/>
        <v>6358968045</v>
      </c>
      <c r="J46" s="6"/>
      <c r="K46" s="6">
        <v>203220</v>
      </c>
      <c r="L46" s="6"/>
      <c r="M46" s="6">
        <v>161345403193</v>
      </c>
      <c r="N46" s="6"/>
      <c r="O46" s="6">
        <v>153667674216</v>
      </c>
      <c r="P46" s="6"/>
      <c r="Q46" s="6">
        <f t="shared" si="1"/>
        <v>7677728977</v>
      </c>
    </row>
    <row r="47" spans="1:17">
      <c r="A47" s="1" t="s">
        <v>107</v>
      </c>
      <c r="C47" s="6">
        <v>790116</v>
      </c>
      <c r="D47" s="6"/>
      <c r="E47" s="6">
        <v>755790758095</v>
      </c>
      <c r="F47" s="6"/>
      <c r="G47" s="6">
        <v>702936842036</v>
      </c>
      <c r="H47" s="6"/>
      <c r="I47" s="6">
        <f t="shared" si="0"/>
        <v>52853916059</v>
      </c>
      <c r="J47" s="6"/>
      <c r="K47" s="6">
        <v>790116</v>
      </c>
      <c r="L47" s="6"/>
      <c r="M47" s="6">
        <v>755790758095</v>
      </c>
      <c r="N47" s="6"/>
      <c r="O47" s="6">
        <v>702936842036</v>
      </c>
      <c r="P47" s="6"/>
      <c r="Q47" s="6">
        <f t="shared" si="1"/>
        <v>52853916059</v>
      </c>
    </row>
    <row r="48" spans="1:17">
      <c r="A48" s="1" t="s">
        <v>142</v>
      </c>
      <c r="C48" s="6">
        <v>140000</v>
      </c>
      <c r="D48" s="6"/>
      <c r="E48" s="6">
        <v>137603199375</v>
      </c>
      <c r="F48" s="6"/>
      <c r="G48" s="6">
        <v>134025703437</v>
      </c>
      <c r="H48" s="6"/>
      <c r="I48" s="6">
        <f t="shared" si="0"/>
        <v>3577495938</v>
      </c>
      <c r="J48" s="6"/>
      <c r="K48" s="6">
        <v>140000</v>
      </c>
      <c r="L48" s="6"/>
      <c r="M48" s="6">
        <v>137603199375</v>
      </c>
      <c r="N48" s="6"/>
      <c r="O48" s="6">
        <v>134025703437</v>
      </c>
      <c r="P48" s="6"/>
      <c r="Q48" s="6">
        <f t="shared" si="1"/>
        <v>3577495938</v>
      </c>
    </row>
    <row r="49" spans="1:17">
      <c r="A49" s="1" t="s">
        <v>110</v>
      </c>
      <c r="C49" s="6">
        <v>300000</v>
      </c>
      <c r="D49" s="6"/>
      <c r="E49" s="6">
        <v>283312729175</v>
      </c>
      <c r="F49" s="6"/>
      <c r="G49" s="6">
        <v>259983869379</v>
      </c>
      <c r="H49" s="6"/>
      <c r="I49" s="6">
        <f t="shared" si="0"/>
        <v>23328859796</v>
      </c>
      <c r="J49" s="6"/>
      <c r="K49" s="6">
        <v>716326</v>
      </c>
      <c r="L49" s="6"/>
      <c r="M49" s="6">
        <v>668413409433</v>
      </c>
      <c r="N49" s="6"/>
      <c r="O49" s="6">
        <v>620777350727</v>
      </c>
      <c r="P49" s="6"/>
      <c r="Q49" s="6">
        <f t="shared" si="1"/>
        <v>47636058706</v>
      </c>
    </row>
    <row r="50" spans="1:17">
      <c r="A50" s="1" t="s">
        <v>125</v>
      </c>
      <c r="C50" s="6">
        <v>119750</v>
      </c>
      <c r="D50" s="6"/>
      <c r="E50" s="6">
        <v>99877433344</v>
      </c>
      <c r="F50" s="6"/>
      <c r="G50" s="6">
        <v>98390306157</v>
      </c>
      <c r="H50" s="6"/>
      <c r="I50" s="6">
        <f t="shared" si="0"/>
        <v>1487127187</v>
      </c>
      <c r="J50" s="6"/>
      <c r="K50" s="6">
        <v>269750</v>
      </c>
      <c r="L50" s="6"/>
      <c r="M50" s="6">
        <v>225294013564</v>
      </c>
      <c r="N50" s="6"/>
      <c r="O50" s="6">
        <v>221634948527</v>
      </c>
      <c r="P50" s="6"/>
      <c r="Q50" s="6">
        <f t="shared" si="1"/>
        <v>3659065037</v>
      </c>
    </row>
    <row r="51" spans="1:17">
      <c r="A51" s="1" t="s">
        <v>101</v>
      </c>
      <c r="C51" s="6">
        <v>132400</v>
      </c>
      <c r="D51" s="6"/>
      <c r="E51" s="6">
        <v>104067857683</v>
      </c>
      <c r="F51" s="6"/>
      <c r="G51" s="6">
        <v>104620244978</v>
      </c>
      <c r="H51" s="6"/>
      <c r="I51" s="6">
        <f t="shared" si="0"/>
        <v>-552387295</v>
      </c>
      <c r="J51" s="6"/>
      <c r="K51" s="6">
        <v>332233</v>
      </c>
      <c r="L51" s="6"/>
      <c r="M51" s="6">
        <v>257726128983</v>
      </c>
      <c r="N51" s="6"/>
      <c r="O51" s="6">
        <v>251864478132</v>
      </c>
      <c r="P51" s="6"/>
      <c r="Q51" s="6">
        <f t="shared" si="1"/>
        <v>5861650851</v>
      </c>
    </row>
    <row r="52" spans="1:17">
      <c r="A52" s="1" t="s">
        <v>139</v>
      </c>
      <c r="C52" s="6">
        <v>515000</v>
      </c>
      <c r="D52" s="6"/>
      <c r="E52" s="6">
        <v>500044648013</v>
      </c>
      <c r="F52" s="6"/>
      <c r="G52" s="6">
        <v>504608523126</v>
      </c>
      <c r="H52" s="6"/>
      <c r="I52" s="6">
        <f t="shared" si="0"/>
        <v>-4563875113</v>
      </c>
      <c r="J52" s="6"/>
      <c r="K52" s="6">
        <v>617000</v>
      </c>
      <c r="L52" s="6"/>
      <c r="M52" s="6">
        <v>598866768626</v>
      </c>
      <c r="N52" s="6"/>
      <c r="O52" s="6">
        <v>604550405374</v>
      </c>
      <c r="P52" s="6"/>
      <c r="Q52" s="6">
        <f t="shared" si="1"/>
        <v>-5683636748</v>
      </c>
    </row>
    <row r="53" spans="1:17">
      <c r="A53" s="1" t="s">
        <v>104</v>
      </c>
      <c r="C53" s="6">
        <v>33962</v>
      </c>
      <c r="D53" s="6"/>
      <c r="E53" s="6">
        <v>25975881402</v>
      </c>
      <c r="F53" s="6"/>
      <c r="G53" s="6">
        <v>24367732607</v>
      </c>
      <c r="H53" s="6"/>
      <c r="I53" s="6">
        <f t="shared" si="0"/>
        <v>1608148795</v>
      </c>
      <c r="J53" s="6"/>
      <c r="K53" s="6">
        <v>33962</v>
      </c>
      <c r="L53" s="6"/>
      <c r="M53" s="6">
        <v>25975881402</v>
      </c>
      <c r="N53" s="6"/>
      <c r="O53" s="6">
        <v>24367732607</v>
      </c>
      <c r="P53" s="6"/>
      <c r="Q53" s="6">
        <f t="shared" si="1"/>
        <v>1608148795</v>
      </c>
    </row>
    <row r="54" spans="1:17">
      <c r="A54" s="1" t="s">
        <v>145</v>
      </c>
      <c r="C54" s="6">
        <v>135000</v>
      </c>
      <c r="D54" s="6"/>
      <c r="E54" s="6">
        <v>135000000000</v>
      </c>
      <c r="F54" s="6"/>
      <c r="G54" s="6">
        <v>134975396274</v>
      </c>
      <c r="H54" s="6"/>
      <c r="I54" s="6">
        <f t="shared" si="0"/>
        <v>24603726</v>
      </c>
      <c r="J54" s="6"/>
      <c r="K54" s="6">
        <v>135000</v>
      </c>
      <c r="L54" s="6"/>
      <c r="M54" s="6">
        <v>135000000000</v>
      </c>
      <c r="N54" s="6"/>
      <c r="O54" s="6">
        <v>134975396274</v>
      </c>
      <c r="P54" s="6"/>
      <c r="Q54" s="6">
        <f t="shared" si="1"/>
        <v>24603726</v>
      </c>
    </row>
    <row r="55" spans="1:17">
      <c r="A55" s="1" t="s">
        <v>113</v>
      </c>
      <c r="C55" s="6">
        <v>434800</v>
      </c>
      <c r="D55" s="6"/>
      <c r="E55" s="6">
        <v>402159692495</v>
      </c>
      <c r="F55" s="6"/>
      <c r="G55" s="6">
        <v>372234626430</v>
      </c>
      <c r="H55" s="6"/>
      <c r="I55" s="6">
        <f t="shared" si="0"/>
        <v>29925066065</v>
      </c>
      <c r="J55" s="6"/>
      <c r="K55" s="6">
        <v>534800</v>
      </c>
      <c r="L55" s="6"/>
      <c r="M55" s="6">
        <v>494261313840</v>
      </c>
      <c r="N55" s="6"/>
      <c r="O55" s="6">
        <v>457845166088</v>
      </c>
      <c r="P55" s="6"/>
      <c r="Q55" s="6">
        <f t="shared" si="1"/>
        <v>36416147752</v>
      </c>
    </row>
    <row r="56" spans="1:17">
      <c r="A56" s="1" t="s">
        <v>136</v>
      </c>
      <c r="C56" s="6">
        <v>100000</v>
      </c>
      <c r="D56" s="6"/>
      <c r="E56" s="6">
        <v>97789443595</v>
      </c>
      <c r="F56" s="6"/>
      <c r="G56" s="6">
        <v>94357894531</v>
      </c>
      <c r="H56" s="6"/>
      <c r="I56" s="6">
        <f t="shared" si="0"/>
        <v>3431549064</v>
      </c>
      <c r="J56" s="6"/>
      <c r="K56" s="6">
        <v>100000</v>
      </c>
      <c r="L56" s="6"/>
      <c r="M56" s="6">
        <v>97789443595</v>
      </c>
      <c r="N56" s="6"/>
      <c r="O56" s="6">
        <v>94357894531</v>
      </c>
      <c r="P56" s="6"/>
      <c r="Q56" s="6">
        <f t="shared" si="1"/>
        <v>3431549064</v>
      </c>
    </row>
    <row r="57" spans="1:17">
      <c r="A57" s="1" t="s">
        <v>164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51100</v>
      </c>
      <c r="L57" s="6"/>
      <c r="M57" s="6">
        <v>32883658763</v>
      </c>
      <c r="N57" s="6"/>
      <c r="O57" s="6">
        <v>32463658932</v>
      </c>
      <c r="P57" s="6"/>
      <c r="Q57" s="6">
        <f t="shared" si="1"/>
        <v>419999831</v>
      </c>
    </row>
    <row r="58" spans="1:17">
      <c r="A58" s="1" t="s">
        <v>151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35276</v>
      </c>
      <c r="L58" s="6"/>
      <c r="M58" s="6">
        <v>21108370622</v>
      </c>
      <c r="N58" s="6"/>
      <c r="O58" s="6">
        <v>20381600045</v>
      </c>
      <c r="P58" s="6"/>
      <c r="Q58" s="6">
        <f t="shared" si="1"/>
        <v>726770577</v>
      </c>
    </row>
    <row r="59" spans="1:17">
      <c r="A59" s="1" t="s">
        <v>159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20433</v>
      </c>
      <c r="L59" s="6"/>
      <c r="M59" s="6">
        <v>15487631222</v>
      </c>
      <c r="N59" s="6"/>
      <c r="O59" s="6">
        <v>15075390780</v>
      </c>
      <c r="P59" s="6"/>
      <c r="Q59" s="6">
        <f t="shared" si="1"/>
        <v>412240442</v>
      </c>
    </row>
    <row r="60" spans="1:17">
      <c r="A60" s="1" t="s">
        <v>210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109200</v>
      </c>
      <c r="L60" s="6"/>
      <c r="M60" s="6">
        <v>102850402825</v>
      </c>
      <c r="N60" s="6"/>
      <c r="O60" s="6">
        <v>102532663654</v>
      </c>
      <c r="P60" s="6"/>
      <c r="Q60" s="6">
        <f t="shared" si="1"/>
        <v>317739171</v>
      </c>
    </row>
    <row r="61" spans="1:17">
      <c r="A61" s="1" t="s">
        <v>274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196807</v>
      </c>
      <c r="L61" s="6"/>
      <c r="M61" s="6">
        <v>195908820870</v>
      </c>
      <c r="N61" s="6"/>
      <c r="O61" s="6">
        <v>189475047861</v>
      </c>
      <c r="P61" s="6"/>
      <c r="Q61" s="6">
        <f t="shared" si="1"/>
        <v>6433773009</v>
      </c>
    </row>
    <row r="62" spans="1:17">
      <c r="A62" s="1" t="s">
        <v>212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734000</v>
      </c>
      <c r="L62" s="6"/>
      <c r="M62" s="6">
        <v>734000000000</v>
      </c>
      <c r="N62" s="6"/>
      <c r="O62" s="6">
        <v>733199143564</v>
      </c>
      <c r="P62" s="6"/>
      <c r="Q62" s="6">
        <f t="shared" si="1"/>
        <v>800856436</v>
      </c>
    </row>
    <row r="63" spans="1:17">
      <c r="A63" s="1" t="s">
        <v>161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348</v>
      </c>
      <c r="L63" s="6"/>
      <c r="M63" s="6">
        <v>225783473</v>
      </c>
      <c r="N63" s="6"/>
      <c r="O63" s="6">
        <v>219937889</v>
      </c>
      <c r="P63" s="6"/>
      <c r="Q63" s="6">
        <f t="shared" si="1"/>
        <v>5845584</v>
      </c>
    </row>
    <row r="64" spans="1:17">
      <c r="A64" s="1" t="s">
        <v>168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16</v>
      </c>
      <c r="L64" s="6"/>
      <c r="M64" s="6">
        <v>10164399</v>
      </c>
      <c r="N64" s="6"/>
      <c r="O64" s="6">
        <v>9891326</v>
      </c>
      <c r="P64" s="6"/>
      <c r="Q64" s="6">
        <f t="shared" si="1"/>
        <v>273073</v>
      </c>
    </row>
    <row r="65" spans="1:20">
      <c r="A65" s="1" t="s">
        <v>275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321119</v>
      </c>
      <c r="L65" s="6"/>
      <c r="M65" s="6">
        <v>321119000000</v>
      </c>
      <c r="N65" s="6"/>
      <c r="O65" s="6">
        <v>307900515104</v>
      </c>
      <c r="P65" s="6"/>
      <c r="Q65" s="6">
        <f t="shared" si="1"/>
        <v>13218484896</v>
      </c>
    </row>
    <row r="66" spans="1:20">
      <c r="A66" s="1" t="s">
        <v>276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124590</v>
      </c>
      <c r="L66" s="6"/>
      <c r="M66" s="6">
        <v>124590000000</v>
      </c>
      <c r="N66" s="6"/>
      <c r="O66" s="6">
        <v>123209633205</v>
      </c>
      <c r="P66" s="6"/>
      <c r="Q66" s="6">
        <f t="shared" si="1"/>
        <v>1380366795</v>
      </c>
    </row>
    <row r="67" spans="1:20">
      <c r="A67" s="1" t="s">
        <v>156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26984</v>
      </c>
      <c r="L67" s="6"/>
      <c r="M67" s="6">
        <v>20772829848</v>
      </c>
      <c r="N67" s="6"/>
      <c r="O67" s="6">
        <v>20218414188</v>
      </c>
      <c r="P67" s="6"/>
      <c r="Q67" s="6">
        <f t="shared" si="1"/>
        <v>554415660</v>
      </c>
    </row>
    <row r="68" spans="1:20">
      <c r="A68" s="1" t="s">
        <v>127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700</v>
      </c>
      <c r="L68" s="6"/>
      <c r="M68" s="6">
        <v>604977329</v>
      </c>
      <c r="N68" s="6"/>
      <c r="O68" s="6">
        <v>566708266</v>
      </c>
      <c r="P68" s="6"/>
      <c r="Q68" s="6">
        <f t="shared" si="1"/>
        <v>38269063</v>
      </c>
    </row>
    <row r="69" spans="1:20">
      <c r="A69" s="1" t="s">
        <v>153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15400</v>
      </c>
      <c r="L69" s="6"/>
      <c r="M69" s="6">
        <v>9302993528</v>
      </c>
      <c r="N69" s="6"/>
      <c r="O69" s="6">
        <v>9173160324</v>
      </c>
      <c r="P69" s="6"/>
      <c r="Q69" s="6">
        <f t="shared" si="1"/>
        <v>129833204</v>
      </c>
    </row>
    <row r="70" spans="1:20">
      <c r="A70" s="1" t="s">
        <v>213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850000</v>
      </c>
      <c r="L70" s="6"/>
      <c r="M70" s="6">
        <v>846360022625</v>
      </c>
      <c r="N70" s="6"/>
      <c r="O70" s="6">
        <v>848653555464</v>
      </c>
      <c r="P70" s="6"/>
      <c r="Q70" s="6">
        <f t="shared" si="1"/>
        <v>-2293532839</v>
      </c>
    </row>
    <row r="71" spans="1:20">
      <c r="A71" s="1" t="s">
        <v>166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32</v>
      </c>
      <c r="L71" s="6"/>
      <c r="M71" s="6">
        <v>19721227</v>
      </c>
      <c r="N71" s="6"/>
      <c r="O71" s="6">
        <v>19169964</v>
      </c>
      <c r="P71" s="6"/>
      <c r="Q71" s="6">
        <f t="shared" si="1"/>
        <v>551263</v>
      </c>
    </row>
    <row r="72" spans="1:20">
      <c r="A72" s="1" t="s">
        <v>277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199891</v>
      </c>
      <c r="L72" s="6"/>
      <c r="M72" s="6">
        <v>199891000000</v>
      </c>
      <c r="N72" s="6"/>
      <c r="O72" s="6">
        <v>195899643862</v>
      </c>
      <c r="P72" s="6"/>
      <c r="Q72" s="6">
        <f t="shared" si="1"/>
        <v>3991356138</v>
      </c>
    </row>
    <row r="73" spans="1:20">
      <c r="A73" s="1" t="s">
        <v>278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77" si="2">E73-G73</f>
        <v>0</v>
      </c>
      <c r="J73" s="6"/>
      <c r="K73" s="6">
        <v>199633</v>
      </c>
      <c r="L73" s="6"/>
      <c r="M73" s="6">
        <v>199633000000</v>
      </c>
      <c r="N73" s="6"/>
      <c r="O73" s="6">
        <v>187092075963</v>
      </c>
      <c r="P73" s="6"/>
      <c r="Q73" s="6">
        <f t="shared" ref="Q73:Q77" si="3">M73-O73</f>
        <v>12540924037</v>
      </c>
    </row>
    <row r="74" spans="1:20">
      <c r="A74" s="1" t="s">
        <v>279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604234</v>
      </c>
      <c r="L74" s="6"/>
      <c r="M74" s="6">
        <v>604234000000</v>
      </c>
      <c r="N74" s="6"/>
      <c r="O74" s="6">
        <v>569085262597</v>
      </c>
      <c r="P74" s="6"/>
      <c r="Q74" s="6">
        <f t="shared" si="3"/>
        <v>35148737403</v>
      </c>
    </row>
    <row r="75" spans="1:20">
      <c r="A75" s="1" t="s">
        <v>280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136</v>
      </c>
      <c r="L75" s="6"/>
      <c r="M75" s="6">
        <v>136000000</v>
      </c>
      <c r="N75" s="6"/>
      <c r="O75" s="6">
        <v>134200871</v>
      </c>
      <c r="P75" s="6"/>
      <c r="Q75" s="6">
        <f t="shared" si="3"/>
        <v>1799129</v>
      </c>
    </row>
    <row r="76" spans="1:20">
      <c r="A76" s="1" t="s">
        <v>148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1530</v>
      </c>
      <c r="L76" s="6"/>
      <c r="M76" s="6">
        <v>1016841468</v>
      </c>
      <c r="N76" s="6"/>
      <c r="O76" s="6">
        <v>984850763</v>
      </c>
      <c r="P76" s="6"/>
      <c r="Q76" s="6">
        <f t="shared" si="3"/>
        <v>31990705</v>
      </c>
    </row>
    <row r="77" spans="1:20">
      <c r="A77" s="1" t="s">
        <v>172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8615</v>
      </c>
      <c r="L77" s="6"/>
      <c r="M77" s="6">
        <v>5356297449</v>
      </c>
      <c r="N77" s="6"/>
      <c r="O77" s="6">
        <v>5086593626</v>
      </c>
      <c r="P77" s="6"/>
      <c r="Q77" s="6">
        <f t="shared" si="3"/>
        <v>269703823</v>
      </c>
    </row>
    <row r="78" spans="1:20" ht="24.75" thickBot="1">
      <c r="C78" s="6"/>
      <c r="D78" s="6"/>
      <c r="E78" s="16">
        <f>SUM(E8:E77)</f>
        <v>3185575700113</v>
      </c>
      <c r="F78" s="6"/>
      <c r="G78" s="16">
        <f>SUM(G8:G77)</f>
        <v>3119689209936</v>
      </c>
      <c r="H78" s="6"/>
      <c r="I78" s="16">
        <f>SUM(I8:I77)</f>
        <v>65886490177</v>
      </c>
      <c r="J78" s="6"/>
      <c r="K78" s="6"/>
      <c r="L78" s="6"/>
      <c r="M78" s="16">
        <f>SUM(M8:M77)</f>
        <v>9789470513593</v>
      </c>
      <c r="N78" s="6"/>
      <c r="O78" s="16">
        <f>SUM(O8:O77)</f>
        <v>9863668593655</v>
      </c>
      <c r="P78" s="6"/>
      <c r="Q78" s="16">
        <f>SUM(Q8:Q77)</f>
        <v>-74198080062</v>
      </c>
    </row>
    <row r="79" spans="1:20" ht="24.75" thickTop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f t="shared" ref="N79" si="4">SUM(N8:N44)</f>
        <v>0</v>
      </c>
      <c r="O79" s="6"/>
      <c r="P79" s="6"/>
      <c r="Q79" s="6"/>
      <c r="T79" s="3"/>
    </row>
    <row r="80" spans="1:20">
      <c r="G80" s="5"/>
      <c r="H80" s="4"/>
      <c r="I80" s="5"/>
      <c r="J80" s="4"/>
      <c r="K80" s="4"/>
      <c r="L80" s="4"/>
      <c r="M80" s="5"/>
      <c r="N80" s="4"/>
      <c r="O80" s="5"/>
      <c r="P80" s="4"/>
      <c r="Q80" s="5"/>
      <c r="T80" s="3"/>
    </row>
    <row r="81" spans="7:20">
      <c r="G81" s="5"/>
      <c r="H81" s="5"/>
      <c r="I81" s="5"/>
      <c r="J81" s="5"/>
      <c r="K81" s="5"/>
      <c r="L81" s="5"/>
      <c r="M81" s="5"/>
      <c r="N81" s="5">
        <f t="shared" ref="N81" si="5">N80-N79</f>
        <v>0</v>
      </c>
      <c r="O81" s="5"/>
      <c r="P81" s="5"/>
      <c r="Q81" s="5"/>
      <c r="T81" s="3"/>
    </row>
    <row r="82" spans="7:20"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T82" s="3"/>
    </row>
    <row r="83" spans="7:20"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T83" s="3"/>
    </row>
    <row r="84" spans="7:20">
      <c r="G84" s="6"/>
      <c r="H84" s="6"/>
      <c r="I84" s="6"/>
      <c r="J84" s="6"/>
      <c r="K84" s="6"/>
      <c r="L84" s="6"/>
      <c r="M84" s="6"/>
      <c r="N84" s="6">
        <f t="shared" ref="N84" si="6">SUM(N45:N77)</f>
        <v>0</v>
      </c>
      <c r="O84" s="6"/>
      <c r="P84" s="6"/>
      <c r="Q84" s="6"/>
      <c r="T84" s="3"/>
    </row>
    <row r="85" spans="7:20">
      <c r="G85" s="5"/>
      <c r="H85" s="4"/>
      <c r="I85" s="5"/>
      <c r="J85" s="4"/>
      <c r="K85" s="4"/>
      <c r="L85" s="4"/>
      <c r="M85" s="4"/>
      <c r="N85" s="4"/>
      <c r="O85" s="5"/>
      <c r="P85" s="4"/>
      <c r="Q85" s="5"/>
    </row>
    <row r="86" spans="7:20">
      <c r="G86" s="5"/>
      <c r="H86" s="5"/>
      <c r="I86" s="5"/>
      <c r="J86" s="5"/>
      <c r="K86" s="5"/>
      <c r="L86" s="5"/>
      <c r="M86" s="5"/>
      <c r="N86" s="5">
        <f t="shared" ref="N86" si="7">N85-N84</f>
        <v>0</v>
      </c>
      <c r="O86" s="5"/>
      <c r="P86" s="5"/>
      <c r="Q86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2022-11-22T13:06:18Z</dcterms:created>
  <dcterms:modified xsi:type="dcterms:W3CDTF">2022-11-29T12:29:54Z</dcterms:modified>
</cp:coreProperties>
</file>