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تیر 1400\"/>
    </mc:Choice>
  </mc:AlternateContent>
  <xr:revisionPtr revIDLastSave="0" documentId="13_ncr:1_{3293CA64-4CDA-48FD-BEEA-24BCA6A9AF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K73" i="11" l="1"/>
  <c r="K74" i="11"/>
  <c r="K75" i="11"/>
  <c r="K76" i="11"/>
  <c r="U73" i="11"/>
  <c r="U74" i="11"/>
  <c r="U75" i="11"/>
  <c r="U76" i="11"/>
  <c r="U72" i="11"/>
  <c r="I73" i="11"/>
  <c r="I74" i="11"/>
  <c r="I75" i="11"/>
  <c r="I76" i="11"/>
  <c r="S73" i="11"/>
  <c r="S74" i="11"/>
  <c r="S75" i="11"/>
  <c r="S76" i="11"/>
  <c r="S77" i="11" s="1"/>
  <c r="Q77" i="11"/>
  <c r="O77" i="11"/>
  <c r="M77" i="11"/>
  <c r="G77" i="11"/>
  <c r="E77" i="11"/>
  <c r="C77" i="11"/>
  <c r="I44" i="8"/>
  <c r="K44" i="8"/>
  <c r="M44" i="8"/>
  <c r="M40" i="8"/>
  <c r="S44" i="8"/>
  <c r="S34" i="8"/>
  <c r="O44" i="8"/>
  <c r="Q44" i="8"/>
  <c r="S40" i="8"/>
  <c r="G11" i="15"/>
  <c r="C11" i="15"/>
  <c r="K10" i="13"/>
  <c r="G10" i="13"/>
  <c r="G9" i="13"/>
  <c r="G8" i="13"/>
  <c r="K9" i="13"/>
  <c r="K8" i="13"/>
  <c r="I10" i="13"/>
  <c r="E10" i="13"/>
  <c r="H17" i="7"/>
  <c r="H18" i="7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40" i="12" s="1"/>
  <c r="Q37" i="12"/>
  <c r="Q38" i="12"/>
  <c r="Q39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8" i="12"/>
  <c r="C40" i="12"/>
  <c r="E40" i="12"/>
  <c r="G40" i="12"/>
  <c r="I40" i="12"/>
  <c r="K40" i="12"/>
  <c r="M40" i="12"/>
  <c r="O40" i="12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Q9" i="10"/>
  <c r="Q10" i="10"/>
  <c r="Q11" i="10"/>
  <c r="Q12" i="10"/>
  <c r="Q39" i="10" s="1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8" i="10"/>
  <c r="I8" i="11"/>
  <c r="O39" i="10"/>
  <c r="M39" i="10"/>
  <c r="G39" i="10"/>
  <c r="E39" i="10"/>
  <c r="O98" i="9"/>
  <c r="M98" i="9"/>
  <c r="G98" i="9"/>
  <c r="E9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8" i="9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5" i="8"/>
  <c r="S36" i="8"/>
  <c r="S37" i="8"/>
  <c r="S38" i="8"/>
  <c r="S39" i="8"/>
  <c r="S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8" i="8"/>
  <c r="S16" i="7"/>
  <c r="Q16" i="7"/>
  <c r="O16" i="7"/>
  <c r="M16" i="7"/>
  <c r="K16" i="7"/>
  <c r="I16" i="7"/>
  <c r="K10" i="6"/>
  <c r="M10" i="6"/>
  <c r="O10" i="6"/>
  <c r="Q10" i="6"/>
  <c r="Q9" i="6"/>
  <c r="Q8" i="6"/>
  <c r="S10" i="6"/>
  <c r="Y72" i="1"/>
  <c r="W72" i="1"/>
  <c r="U72" i="1"/>
  <c r="O72" i="1"/>
  <c r="K72" i="1"/>
  <c r="G72" i="1"/>
  <c r="E72" i="1"/>
  <c r="Q40" i="3"/>
  <c r="S40" i="3"/>
  <c r="W40" i="3"/>
  <c r="AA40" i="3"/>
  <c r="AG40" i="3"/>
  <c r="AI40" i="3"/>
  <c r="E7" i="15" l="1"/>
  <c r="E9" i="15"/>
  <c r="E8" i="15"/>
  <c r="E10" i="15"/>
  <c r="I77" i="11"/>
  <c r="U10" i="11"/>
  <c r="U61" i="11"/>
  <c r="U57" i="11"/>
  <c r="U45" i="11"/>
  <c r="U41" i="11"/>
  <c r="U29" i="11"/>
  <c r="U25" i="11"/>
  <c r="U21" i="11"/>
  <c r="U17" i="11"/>
  <c r="U13" i="11"/>
  <c r="U9" i="11"/>
  <c r="U68" i="11"/>
  <c r="U64" i="11"/>
  <c r="U60" i="11"/>
  <c r="U56" i="11"/>
  <c r="U52" i="11"/>
  <c r="U48" i="11"/>
  <c r="U44" i="11"/>
  <c r="U40" i="11"/>
  <c r="U36" i="11"/>
  <c r="U32" i="11"/>
  <c r="U28" i="11"/>
  <c r="U24" i="11"/>
  <c r="U20" i="11"/>
  <c r="U16" i="11"/>
  <c r="U12" i="11"/>
  <c r="U71" i="11"/>
  <c r="U67" i="11"/>
  <c r="U63" i="11"/>
  <c r="U59" i="11"/>
  <c r="U55" i="11"/>
  <c r="U51" i="11"/>
  <c r="U47" i="11"/>
  <c r="U43" i="11"/>
  <c r="U39" i="11"/>
  <c r="U35" i="11"/>
  <c r="U31" i="11"/>
  <c r="U27" i="11"/>
  <c r="U23" i="11"/>
  <c r="U19" i="11"/>
  <c r="U15" i="11"/>
  <c r="U11" i="11"/>
  <c r="U70" i="11"/>
  <c r="U62" i="11"/>
  <c r="U50" i="11"/>
  <c r="U42" i="11"/>
  <c r="U34" i="11"/>
  <c r="U26" i="11"/>
  <c r="U18" i="11"/>
  <c r="K12" i="11"/>
  <c r="I39" i="10"/>
  <c r="I98" i="9"/>
  <c r="Q98" i="9"/>
  <c r="AK40" i="3"/>
  <c r="E11" i="15" l="1"/>
  <c r="K40" i="11"/>
  <c r="K25" i="11"/>
  <c r="K16" i="11"/>
  <c r="K56" i="11"/>
  <c r="K53" i="11"/>
  <c r="K24" i="11"/>
  <c r="K60" i="11"/>
  <c r="K8" i="11"/>
  <c r="K32" i="11"/>
  <c r="K9" i="11"/>
  <c r="K54" i="11"/>
  <c r="K44" i="11"/>
  <c r="K64" i="11"/>
  <c r="K29" i="11"/>
  <c r="K18" i="11"/>
  <c r="K31" i="11"/>
  <c r="U30" i="11"/>
  <c r="K28" i="11"/>
  <c r="K48" i="11"/>
  <c r="K72" i="11"/>
  <c r="K45" i="11"/>
  <c r="K50" i="11"/>
  <c r="K47" i="11"/>
  <c r="U38" i="11"/>
  <c r="K13" i="11"/>
  <c r="K37" i="11"/>
  <c r="K57" i="11"/>
  <c r="K22" i="11"/>
  <c r="K66" i="11"/>
  <c r="K55" i="11"/>
  <c r="U33" i="11"/>
  <c r="U49" i="11"/>
  <c r="U65" i="11"/>
  <c r="U58" i="11"/>
  <c r="K21" i="11"/>
  <c r="K41" i="11"/>
  <c r="K69" i="11"/>
  <c r="K34" i="11"/>
  <c r="K19" i="11"/>
  <c r="U37" i="11"/>
  <c r="U53" i="11"/>
  <c r="U69" i="11"/>
  <c r="U66" i="11"/>
  <c r="U14" i="11"/>
  <c r="U46" i="11"/>
  <c r="U8" i="11"/>
  <c r="K59" i="11"/>
  <c r="K39" i="11"/>
  <c r="U22" i="11"/>
  <c r="U54" i="11"/>
  <c r="K38" i="11"/>
  <c r="K70" i="11"/>
  <c r="K11" i="11"/>
  <c r="K35" i="11"/>
  <c r="K61" i="11"/>
  <c r="K10" i="11"/>
  <c r="K26" i="11"/>
  <c r="K42" i="11"/>
  <c r="K58" i="11"/>
  <c r="K43" i="11"/>
  <c r="K15" i="11"/>
  <c r="K23" i="11"/>
  <c r="K20" i="11"/>
  <c r="K36" i="11"/>
  <c r="K52" i="11"/>
  <c r="K68" i="11"/>
  <c r="K17" i="11"/>
  <c r="K33" i="11"/>
  <c r="K49" i="11"/>
  <c r="K65" i="11"/>
  <c r="K14" i="11"/>
  <c r="K30" i="11"/>
  <c r="K46" i="11"/>
  <c r="K62" i="11"/>
  <c r="K63" i="11"/>
  <c r="K27" i="11"/>
  <c r="K71" i="11"/>
  <c r="K51" i="11"/>
  <c r="K67" i="11"/>
  <c r="K77" i="11" l="1"/>
  <c r="U77" i="11"/>
</calcChain>
</file>

<file path=xl/sharedStrings.xml><?xml version="1.0" encoding="utf-8"?>
<sst xmlns="http://schemas.openxmlformats.org/spreadsheetml/2006/main" count="927" uniqueCount="264">
  <si>
    <t>صندوق سرمایه‌گذاری مشترک پیشتاز</t>
  </si>
  <si>
    <t>صورت وضعیت پورتفوی</t>
  </si>
  <si>
    <t>برای ماه منتهی به 1400/04/31</t>
  </si>
  <si>
    <t>نام شرکت</t>
  </si>
  <si>
    <t>1400/03/31</t>
  </si>
  <si>
    <t>تغییرات طی دوره</t>
  </si>
  <si>
    <t>1400/04/31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</si>
  <si>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</si>
  <si>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</si>
  <si>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</si>
  <si>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</si>
  <si>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</si>
  <si>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</si>
  <si>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</si>
  <si>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</si>
  <si>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</si>
  <si>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پالایش نفت تبریز</t>
  </si>
  <si>
    <t>پالایش نفت شیراز</t>
  </si>
  <si>
    <t>پتروشیمی امیرکبیر</t>
  </si>
  <si>
    <t>پتروشیمی پارس</t>
  </si>
  <si>
    <t>پتروشیمی پردیس</t>
  </si>
  <si>
    <t>پتروشیمی جم</t>
  </si>
  <si>
    <t>پتروشیمی خراسان</t>
  </si>
  <si>
    <t>پتروشیمی شازند</t>
  </si>
  <si>
    <t>پتروشیمی غدیر</t>
  </si>
  <si>
    <t>پتروشیمی نوری</t>
  </si>
  <si>
    <t>پتروشیمی‌شیراز</t>
  </si>
  <si>
    <t>پلی پروپیلن جم - جم پیلن</t>
  </si>
  <si>
    <t>پلیمر آریا ساسول</t>
  </si>
  <si>
    <t>تامین سرمایه لوتوس پارسیان</t>
  </si>
  <si>
    <t>تراکتورسازی‌ایران‌</t>
  </si>
  <si>
    <t>توسعه خدمات دریایی وبندری سینا</t>
  </si>
  <si>
    <t>توسعه معدنی و صنعتی صبانور</t>
  </si>
  <si>
    <t>توسعه‌معادن‌وفلزات‌</t>
  </si>
  <si>
    <t>تولید و توسعه سرب روی ایرانیان</t>
  </si>
  <si>
    <t>ح . توسعه‌معادن‌وفلزات‌</t>
  </si>
  <si>
    <t>ح.گروه مدیریت سرمایه گذار امید</t>
  </si>
  <si>
    <t>حفاری شمال</t>
  </si>
  <si>
    <t>داروپخش‌ (هلدینگ‌</t>
  </si>
  <si>
    <t>داروسازی‌ ابوریحان‌</t>
  </si>
  <si>
    <t>داروسازی‌ اکسیر</t>
  </si>
  <si>
    <t>زغال سنگ پروده طبس</t>
  </si>
  <si>
    <t>سپنتا</t>
  </si>
  <si>
    <t>سرمایه گذاری دارویی تامین</t>
  </si>
  <si>
    <t>سرمایه گذاری صبا تامین</t>
  </si>
  <si>
    <t>سرمایه گذاری صدرتامین</t>
  </si>
  <si>
    <t>سرمایه‌گذاری‌ سپه‌</t>
  </si>
  <si>
    <t>سرمایه‌گذاری‌صندوق‌بازنشستگی‌</t>
  </si>
  <si>
    <t>سرمایه‌گذاری‌غدیر(هلدینگ‌</t>
  </si>
  <si>
    <t>سیمان خوزستان</t>
  </si>
  <si>
    <t>سیمان‌ بجنورد</t>
  </si>
  <si>
    <t>سیمان‌ صوفیان‌</t>
  </si>
  <si>
    <t>سیمان‌ارومیه‌</t>
  </si>
  <si>
    <t>سیمان‌هگمتان‌</t>
  </si>
  <si>
    <t>شرکت آهن و فولاد ارفع</t>
  </si>
  <si>
    <t>شیرپاستوریزه پگاه گیلان</t>
  </si>
  <si>
    <t>صنایع پتروشیمی کرمانشاه</t>
  </si>
  <si>
    <t>صنعت غذایی کورش</t>
  </si>
  <si>
    <t>فولاد  خوزستان</t>
  </si>
  <si>
    <t>فولاد امیرکبیرکاشان</t>
  </si>
  <si>
    <t>فولاد مبارکه اصفهان</t>
  </si>
  <si>
    <t>فولاد کاوه جنوب کیش</t>
  </si>
  <si>
    <t>گ.مدیریت ارزش سرمایه ص ب کشوری</t>
  </si>
  <si>
    <t>گروه مدیریت سرمایه گذاری امید</t>
  </si>
  <si>
    <t>گسترش نفت و گاز پارسیان</t>
  </si>
  <si>
    <t>لیزینگ کارآفرین</t>
  </si>
  <si>
    <t>مبین انرژی خلیج فارس</t>
  </si>
  <si>
    <t>مدیریت صنعت شوینده ت.ص.بهشهر</t>
  </si>
  <si>
    <t>ملی‌ صنایع‌ مس‌ ایران‌</t>
  </si>
  <si>
    <t>نفت ایرانول</t>
  </si>
  <si>
    <t>پتروشیمی تندگویان</t>
  </si>
  <si>
    <t>سپید ماکیان</t>
  </si>
  <si>
    <t>سرمایه‌ گذاری‌ پارس‌ توشه‌</t>
  </si>
  <si>
    <t>ح . داروپخش‌ (هلدینگ‌</t>
  </si>
  <si>
    <t>سیمان‌ خزر</t>
  </si>
  <si>
    <t>سیمان‌ شرق‌</t>
  </si>
  <si>
    <t>ح . سرمایه گذاری دارویی تامین</t>
  </si>
  <si>
    <t>محصولات کاغذی لطیف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</si>
  <si>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</si>
  <si>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</si>
  <si>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</si>
  <si>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</si>
  <si>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</si>
  <si>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</si>
  <si>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</si>
  <si>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</si>
  <si>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</si>
  <si>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تامین اجتماعی-سپهر000523</t>
  </si>
  <si>
    <t>بله</t>
  </si>
  <si>
    <t>1397/05/23</t>
  </si>
  <si>
    <t>1400/05/23</t>
  </si>
  <si>
    <t>اسنادخزانه-م10بودجه98-001006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</si>
  <si>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</si>
  <si>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</si>
  <si>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</si>
  <si>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</si>
  <si>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</si>
  <si>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</si>
  <si>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</si>
  <si>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</si>
  <si>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اسنادخزانه-م13بودجه97-000518</t>
  </si>
  <si>
    <t>1397/11/02</t>
  </si>
  <si>
    <t>1400/05/18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</si>
  <si>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</si>
  <si>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</si>
  <si>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</si>
  <si>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</si>
  <si>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</si>
  <si>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</si>
  <si>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</si>
  <si>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</si>
  <si>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</si>
  <si>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اسنادخزانه-م16بودجه97-000407</t>
  </si>
  <si>
    <t>1397/12/25</t>
  </si>
  <si>
    <t>1400/04/07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</si>
  <si>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</si>
  <si>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</si>
  <si>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</si>
  <si>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</si>
  <si>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</si>
  <si>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</si>
  <si>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اسنادخزانه-م18بودجه97-000525</t>
  </si>
  <si>
    <t>1398/03/22</t>
  </si>
  <si>
    <t>1400/05/25</t>
  </si>
  <si>
    <t>اسنادخزانه-م18بودجه98-010614</t>
  </si>
  <si>
    <t>1398/11/12</t>
  </si>
  <si>
    <t>1401/06/14</t>
  </si>
  <si>
    <t>اسنادخزانه-م1بودجه99-010621</t>
  </si>
  <si>
    <t>1399/09/01</t>
  </si>
  <si>
    <t>1401/06/21</t>
  </si>
  <si>
    <t>اسنادخزانه-م21بودجه97-000728</t>
  </si>
  <si>
    <t>1398/03/25</t>
  </si>
  <si>
    <t>1400/07/28</t>
  </si>
  <si>
    <t>اسنادخزانه-م22بودجه97-000428</t>
  </si>
  <si>
    <t>1398/03/26</t>
  </si>
  <si>
    <t>1400/04/28</t>
  </si>
  <si>
    <t>اسنادخزانه-م23بودجه97-000824</t>
  </si>
  <si>
    <t>1398/03/19</t>
  </si>
  <si>
    <t>1400/08/24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</si>
  <si>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</si>
  <si>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</si>
  <si>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</si>
  <si>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</si>
  <si>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</si>
  <si>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</si>
  <si>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اسنادخزانه-م4بودجه98-000421</t>
  </si>
  <si>
    <t>1398/09/11</t>
  </si>
  <si>
    <t>1400/04/21</t>
  </si>
  <si>
    <t>اسنادخزانه-م4بودجه99-011215</t>
  </si>
  <si>
    <t>1399/07/23</t>
  </si>
  <si>
    <t>1401/12/15</t>
  </si>
  <si>
    <t>اسنادخزانه-م5بودجه98-000422</t>
  </si>
  <si>
    <t>1398/07/22</t>
  </si>
  <si>
    <t>1400/04/22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</si>
  <si>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</si>
  <si>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</si>
  <si>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</si>
  <si>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</si>
  <si>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</si>
  <si>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</si>
  <si>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مرابحه عام دولت1-ش.خ سایر0206</t>
  </si>
  <si>
    <t>1398/12/25</t>
  </si>
  <si>
    <t>1402/06/25</t>
  </si>
  <si>
    <t>مرابحه عام دولت3-ش.خ 0005</t>
  </si>
  <si>
    <t>1399/04/24</t>
  </si>
  <si>
    <t>1400/05/24</t>
  </si>
  <si>
    <t>مرابحه عام دولت4-ش.خ 0006</t>
  </si>
  <si>
    <t>1399/05/07</t>
  </si>
  <si>
    <t>1400/06/07</t>
  </si>
  <si>
    <t>مرابحه عام دولت70-ش.خ0112</t>
  </si>
  <si>
    <t>1399/11/07</t>
  </si>
  <si>
    <t>1401/12/07</t>
  </si>
  <si>
    <t>مرابحه عام دولتی64-ش.خ0111</t>
  </si>
  <si>
    <t>1399/10/09</t>
  </si>
  <si>
    <t>1401/11/09</t>
  </si>
  <si>
    <t>اوراق سلف ورق گرم فولاد اصفهان</t>
  </si>
  <si>
    <t>1399/04/28</t>
  </si>
  <si>
    <t>اسنادخزانه-م9بودجه98-000923</t>
  </si>
  <si>
    <t>1398/07/23</t>
  </si>
  <si>
    <t>1400/09/23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</si>
  <si>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</si>
  <si>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</si>
  <si>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</si>
  <si>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</si>
  <si>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</si>
  <si>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</si>
  <si>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</si>
  <si>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</si>
  <si>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</si>
  <si>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</si>
  <si>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5802399850</t>
  </si>
  <si>
    <t>سپرده کوتاه مدت</t>
  </si>
  <si>
    <t>1395/07/14</t>
  </si>
  <si>
    <t>بانک پاسارگاد هفتم تیر</t>
  </si>
  <si>
    <t>207-8100-15111111-1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</si>
  <si>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</si>
  <si>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</si>
  <si>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</si>
  <si>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</si>
  <si>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</si>
  <si>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</si>
  <si>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</si>
  <si>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</si>
  <si>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</si>
  <si>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</si>
  <si>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</si>
  <si>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</si>
  <si>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</si>
  <si>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</si>
  <si>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</si>
  <si>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</si>
  <si>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</si>
  <si>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1400/03/04</t>
  </si>
  <si>
    <t>1400/04/24</t>
  </si>
  <si>
    <t>1400/04/29</t>
  </si>
  <si>
    <t>1400/04/14</t>
  </si>
  <si>
    <t>1400/03/29</t>
  </si>
  <si>
    <t>1400/03/26</t>
  </si>
  <si>
    <t>1400/04/20</t>
  </si>
  <si>
    <t>1400/04/10</t>
  </si>
  <si>
    <t>1400/04/09</t>
  </si>
  <si>
    <t>1400/04/13</t>
  </si>
  <si>
    <t>1400/03/08</t>
  </si>
  <si>
    <t>1400/03/30</t>
  </si>
  <si>
    <t>1400/03/03</t>
  </si>
  <si>
    <t>1400/03/12</t>
  </si>
  <si>
    <t>1400/04/23</t>
  </si>
  <si>
    <t>1400/04/12</t>
  </si>
  <si>
    <t>1400/04/27</t>
  </si>
  <si>
    <t>1400/03/10</t>
  </si>
  <si>
    <t>1400/04/06</t>
  </si>
  <si>
    <t>1400/03/05</t>
  </si>
  <si>
    <t>1400/03/18</t>
  </si>
  <si>
    <t>بهای فروش</t>
  </si>
  <si>
    <t>ارزش دفتری</t>
  </si>
  <si>
    <t>سود و زیان ناشی از تغییر قیمت</t>
  </si>
  <si>
    <t>سود و زیان ناشی از فروش</t>
  </si>
  <si>
    <t>صنایع پتروشیمی خلیج فارس</t>
  </si>
  <si>
    <t>گسترش صنایع روی ایرانیان</t>
  </si>
  <si>
    <t>اسنادخزانه-م20بودجه97-000324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</si>
  <si>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</si>
  <si>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</si>
  <si>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</si>
  <si>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</si>
  <si>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</si>
  <si>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</si>
  <si>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</si>
  <si>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</si>
  <si>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</si>
  <si>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</si>
  <si>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</si>
  <si>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</si>
  <si>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</si>
  <si>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</si>
  <si>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1400/04/01</t>
  </si>
  <si>
    <t>-</t>
  </si>
  <si>
    <t xml:space="preserve">از ابتدای سال مالی </t>
  </si>
  <si>
    <t>تا پایان ماه</t>
  </si>
  <si>
    <t>سایر درآمدهای تنزیل سود سهام</t>
  </si>
  <si>
    <t>157 </t>
  </si>
  <si>
    <t>لیزینگ کارآفرین (ولکار1)</t>
  </si>
  <si>
    <t>مدیریت ارزش سرمایه ص ب کشوری (ومدیر1)</t>
  </si>
  <si>
    <t>محصولات کاغذی لطیف (لطیف1)</t>
  </si>
  <si>
    <t>تولید و توسعه سرب روی ایرانیان (فتوسا1)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</si>
</sst>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20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06CFEA1-C004-45CF-952C-A480EA9973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01635-33F1-47AA-A8B3-B07E046A845D}">
  <dimension ref="A1"/>
  <sheetViews>
    <sheetView rightToLeft="1" tabSelected="1" view="pageBreakPreview" zoomScale="60" zoomScaleNormal="100"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142875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82"/>
  <sheetViews>
    <sheetView rightToLeft="1" topLeftCell="B58" workbookViewId="0">
      <selection activeCell="M77" sqref="M77:Q77"/>
    </sheetView>
  </sheetViews>
  <sheetFormatPr defaultRowHeight="24" x14ac:dyDescent="0.55000000000000004"/>
  <cols>
    <col min="1" max="1" width="40.85546875" style="3" bestFit="1" customWidth="1"/>
    <col min="2" max="2" width="1" style="3" customWidth="1"/>
    <col min="3" max="3" width="21" style="3" bestFit="1" customWidth="1"/>
    <col min="4" max="4" width="1" style="3" customWidth="1"/>
    <col min="5" max="5" width="22.85546875" style="3" bestFit="1" customWidth="1"/>
    <col min="6" max="6" width="1" style="3" customWidth="1"/>
    <col min="7" max="7" width="22" style="3" bestFit="1" customWidth="1"/>
    <col min="8" max="8" width="1" style="3" customWidth="1"/>
    <col min="9" max="9" width="22" style="3" bestFit="1" customWidth="1"/>
    <col min="10" max="10" width="1" style="3" customWidth="1"/>
    <col min="11" max="11" width="24.85546875" style="3" bestFit="1" customWidth="1"/>
    <col min="12" max="12" width="1" style="3" customWidth="1"/>
    <col min="13" max="13" width="20.7109375" style="3" bestFit="1" customWidth="1"/>
    <col min="14" max="14" width="1" style="3" customWidth="1"/>
    <col min="15" max="15" width="22.85546875" style="3" bestFit="1" customWidth="1"/>
    <col min="16" max="16" width="1" style="3" customWidth="1"/>
    <col min="17" max="17" width="22" style="3" bestFit="1" customWidth="1"/>
    <col min="18" max="18" width="1" style="3" customWidth="1"/>
    <col min="19" max="19" width="22" style="3" bestFit="1" customWidth="1"/>
    <col min="20" max="20" width="1" style="3" customWidth="1"/>
    <col min="21" max="21" width="24.85546875" style="3" bestFit="1" customWidth="1"/>
    <col min="22" max="22" width="1" style="3" customWidth="1"/>
    <col min="23" max="23" width="9.140625" style="3" customWidth="1"/>
    <col min="24" max="16384" width="9.140625" style="3"/>
  </cols>
  <sheetData>
    <row r="2" spans="1:21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24.75" x14ac:dyDescent="0.55000000000000004">
      <c r="A3" s="18" t="s">
        <v>196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6" spans="1:21" ht="24.75" x14ac:dyDescent="0.55000000000000004">
      <c r="A6" s="19" t="s">
        <v>3</v>
      </c>
      <c r="C6" s="20" t="s">
        <v>198</v>
      </c>
      <c r="D6" s="20" t="s">
        <v>198</v>
      </c>
      <c r="E6" s="20" t="s">
        <v>198</v>
      </c>
      <c r="F6" s="20" t="s">
        <v>198</v>
      </c>
      <c r="G6" s="20" t="s">
        <v>198</v>
      </c>
      <c r="H6" s="20" t="s">
        <v>198</v>
      </c>
      <c r="I6" s="20" t="s">
        <v>198</v>
      </c>
      <c r="J6" s="20" t="s">
        <v>198</v>
      </c>
      <c r="K6" s="20" t="s">
        <v>198</v>
      </c>
      <c r="M6" s="20" t="s">
        <v>199</v>
      </c>
      <c r="N6" s="20" t="s">
        <v>199</v>
      </c>
      <c r="O6" s="20" t="s">
        <v>199</v>
      </c>
      <c r="P6" s="20" t="s">
        <v>199</v>
      </c>
      <c r="Q6" s="20" t="s">
        <v>199</v>
      </c>
      <c r="R6" s="20" t="s">
        <v>199</v>
      </c>
      <c r="S6" s="20" t="s">
        <v>199</v>
      </c>
      <c r="T6" s="20" t="s">
        <v>199</v>
      </c>
      <c r="U6" s="20" t="s">
        <v>199</v>
      </c>
    </row>
    <row r="7" spans="1:21" ht="24.75" x14ac:dyDescent="0.55000000000000004">
      <c r="A7" s="20" t="s">
        <v>3</v>
      </c>
      <c r="C7" s="20" t="s">
        <v>240</v>
      </c>
      <c r="E7" s="20" t="s">
        <v>241</v>
      </c>
      <c r="G7" s="20" t="s">
        <v>242</v>
      </c>
      <c r="I7" s="20" t="s">
        <v>186</v>
      </c>
      <c r="K7" s="20" t="s">
        <v>243</v>
      </c>
      <c r="M7" s="20" t="s">
        <v>240</v>
      </c>
      <c r="O7" s="20" t="s">
        <v>241</v>
      </c>
      <c r="Q7" s="20" t="s">
        <v>242</v>
      </c>
      <c r="S7" s="20" t="s">
        <v>186</v>
      </c>
      <c r="U7" s="20" t="s">
        <v>243</v>
      </c>
    </row>
    <row r="8" spans="1:21" x14ac:dyDescent="0.55000000000000004">
      <c r="A8" s="3" t="s">
        <v>77</v>
      </c>
      <c r="C8" s="6">
        <v>0</v>
      </c>
      <c r="D8" s="6"/>
      <c r="E8" s="6">
        <v>0</v>
      </c>
      <c r="F8" s="6"/>
      <c r="G8" s="6">
        <v>1077355560</v>
      </c>
      <c r="H8" s="6"/>
      <c r="I8" s="6">
        <f>C8+E8+G8</f>
        <v>1077355560</v>
      </c>
      <c r="J8" s="6"/>
      <c r="K8" s="8">
        <f>I8/$I$77</f>
        <v>3.8462556162510687E-4</v>
      </c>
      <c r="L8" s="6"/>
      <c r="M8" s="6">
        <v>0</v>
      </c>
      <c r="N8" s="6"/>
      <c r="O8" s="6">
        <v>0</v>
      </c>
      <c r="P8" s="6"/>
      <c r="Q8" s="6">
        <v>1077355560</v>
      </c>
      <c r="R8" s="6"/>
      <c r="S8" s="6">
        <f>M8+O8+Q8</f>
        <v>1077355560</v>
      </c>
      <c r="T8" s="6"/>
      <c r="U8" s="8">
        <f>S8/$S$77</f>
        <v>2.8510971159676716E-4</v>
      </c>
    </row>
    <row r="9" spans="1:21" x14ac:dyDescent="0.55000000000000004">
      <c r="A9" s="3" t="s">
        <v>57</v>
      </c>
      <c r="C9" s="6">
        <v>0</v>
      </c>
      <c r="D9" s="6"/>
      <c r="E9" s="6">
        <v>-2303413824</v>
      </c>
      <c r="F9" s="6"/>
      <c r="G9" s="6">
        <v>3212525749</v>
      </c>
      <c r="H9" s="6"/>
      <c r="I9" s="6">
        <f t="shared" ref="I9:I73" si="0">C9+E9+G9</f>
        <v>909111925</v>
      </c>
      <c r="J9" s="6"/>
      <c r="K9" s="8">
        <f t="shared" ref="K9:K73" si="1">I9/$I$77</f>
        <v>3.2456108058996516E-4</v>
      </c>
      <c r="L9" s="6"/>
      <c r="M9" s="6">
        <v>0</v>
      </c>
      <c r="N9" s="6"/>
      <c r="O9" s="6">
        <v>0</v>
      </c>
      <c r="P9" s="6"/>
      <c r="Q9" s="6">
        <v>6750937606</v>
      </c>
      <c r="R9" s="6"/>
      <c r="S9" s="6">
        <f t="shared" ref="S9:S73" si="2">M9+O9+Q9</f>
        <v>6750937606</v>
      </c>
      <c r="T9" s="6"/>
      <c r="U9" s="8">
        <f t="shared" ref="U9:U71" si="3">S9/$S$77</f>
        <v>1.7865577023192137E-3</v>
      </c>
    </row>
    <row r="10" spans="1:21" x14ac:dyDescent="0.55000000000000004">
      <c r="A10" s="3" t="s">
        <v>62</v>
      </c>
      <c r="C10" s="6">
        <v>0</v>
      </c>
      <c r="D10" s="6"/>
      <c r="E10" s="6">
        <v>-1772352501</v>
      </c>
      <c r="F10" s="6"/>
      <c r="G10" s="6">
        <v>5970469660</v>
      </c>
      <c r="H10" s="6"/>
      <c r="I10" s="6">
        <f t="shared" si="0"/>
        <v>4198117159</v>
      </c>
      <c r="J10" s="6"/>
      <c r="K10" s="8">
        <f t="shared" si="1"/>
        <v>1.4987653380174445E-3</v>
      </c>
      <c r="L10" s="6"/>
      <c r="M10" s="6">
        <v>0</v>
      </c>
      <c r="N10" s="6"/>
      <c r="O10" s="6">
        <v>0</v>
      </c>
      <c r="P10" s="6"/>
      <c r="Q10" s="6">
        <v>5970469660</v>
      </c>
      <c r="R10" s="6"/>
      <c r="S10" s="6">
        <f t="shared" si="2"/>
        <v>5970469660</v>
      </c>
      <c r="T10" s="6"/>
      <c r="U10" s="8">
        <f t="shared" si="3"/>
        <v>1.5800158703964441E-3</v>
      </c>
    </row>
    <row r="11" spans="1:21" x14ac:dyDescent="0.55000000000000004">
      <c r="A11" s="3" t="s">
        <v>65</v>
      </c>
      <c r="C11" s="6">
        <v>116898858</v>
      </c>
      <c r="D11" s="6"/>
      <c r="E11" s="6">
        <v>-704758350</v>
      </c>
      <c r="F11" s="6"/>
      <c r="G11" s="6">
        <v>1186439990</v>
      </c>
      <c r="H11" s="6"/>
      <c r="I11" s="6">
        <f t="shared" si="0"/>
        <v>598580498</v>
      </c>
      <c r="J11" s="6"/>
      <c r="K11" s="8">
        <f t="shared" si="1"/>
        <v>2.1369858639898434E-4</v>
      </c>
      <c r="L11" s="6"/>
      <c r="M11" s="6">
        <v>116898858</v>
      </c>
      <c r="N11" s="6"/>
      <c r="O11" s="6">
        <v>0</v>
      </c>
      <c r="P11" s="6"/>
      <c r="Q11" s="6">
        <v>1186439990</v>
      </c>
      <c r="R11" s="6"/>
      <c r="S11" s="6">
        <f t="shared" si="2"/>
        <v>1303338848</v>
      </c>
      <c r="T11" s="6"/>
      <c r="U11" s="8">
        <f t="shared" si="3"/>
        <v>3.4491357993840282E-4</v>
      </c>
    </row>
    <row r="12" spans="1:21" x14ac:dyDescent="0.55000000000000004">
      <c r="A12" s="3" t="s">
        <v>33</v>
      </c>
      <c r="C12" s="6">
        <v>19773745933</v>
      </c>
      <c r="D12" s="6"/>
      <c r="E12" s="6">
        <v>91122959107</v>
      </c>
      <c r="F12" s="6"/>
      <c r="G12" s="6">
        <v>-8222</v>
      </c>
      <c r="H12" s="6"/>
      <c r="I12" s="6">
        <f t="shared" si="0"/>
        <v>110896696818</v>
      </c>
      <c r="J12" s="6"/>
      <c r="K12" s="8">
        <f t="shared" si="1"/>
        <v>3.9591111680894332E-2</v>
      </c>
      <c r="L12" s="6"/>
      <c r="M12" s="6">
        <v>19773745933</v>
      </c>
      <c r="N12" s="6"/>
      <c r="O12" s="6">
        <v>86580204087</v>
      </c>
      <c r="P12" s="6"/>
      <c r="Q12" s="6">
        <v>-8222</v>
      </c>
      <c r="R12" s="6"/>
      <c r="S12" s="6">
        <f t="shared" si="2"/>
        <v>106353941798</v>
      </c>
      <c r="T12" s="6"/>
      <c r="U12" s="8">
        <f t="shared" si="3"/>
        <v>2.8145342910939394E-2</v>
      </c>
    </row>
    <row r="13" spans="1:21" x14ac:dyDescent="0.55000000000000004">
      <c r="A13" s="3" t="s">
        <v>35</v>
      </c>
      <c r="C13" s="6">
        <v>0</v>
      </c>
      <c r="D13" s="6"/>
      <c r="E13" s="6">
        <v>4087839154</v>
      </c>
      <c r="F13" s="6"/>
      <c r="G13" s="6">
        <v>27640360807</v>
      </c>
      <c r="H13" s="6"/>
      <c r="I13" s="6">
        <f t="shared" si="0"/>
        <v>31728199961</v>
      </c>
      <c r="J13" s="6"/>
      <c r="K13" s="8">
        <f t="shared" si="1"/>
        <v>1.132725089324579E-2</v>
      </c>
      <c r="L13" s="6"/>
      <c r="M13" s="6">
        <v>0</v>
      </c>
      <c r="N13" s="6"/>
      <c r="O13" s="6">
        <v>0</v>
      </c>
      <c r="P13" s="6"/>
      <c r="Q13" s="6">
        <v>27640360807</v>
      </c>
      <c r="R13" s="6"/>
      <c r="S13" s="6">
        <f t="shared" si="2"/>
        <v>27640360807</v>
      </c>
      <c r="T13" s="6"/>
      <c r="U13" s="8">
        <f t="shared" si="3"/>
        <v>7.3147023978920719E-3</v>
      </c>
    </row>
    <row r="14" spans="1:21" x14ac:dyDescent="0.55000000000000004">
      <c r="A14" s="3" t="s">
        <v>37</v>
      </c>
      <c r="C14" s="6">
        <v>0</v>
      </c>
      <c r="D14" s="6"/>
      <c r="E14" s="6">
        <v>16885823264</v>
      </c>
      <c r="F14" s="6"/>
      <c r="G14" s="6">
        <v>-5745</v>
      </c>
      <c r="H14" s="6"/>
      <c r="I14" s="6">
        <f t="shared" si="0"/>
        <v>16885817519</v>
      </c>
      <c r="J14" s="6"/>
      <c r="K14" s="8">
        <f t="shared" si="1"/>
        <v>6.0283877374192451E-3</v>
      </c>
      <c r="L14" s="6"/>
      <c r="M14" s="6">
        <v>0</v>
      </c>
      <c r="N14" s="6"/>
      <c r="O14" s="6">
        <v>22514431376</v>
      </c>
      <c r="P14" s="6"/>
      <c r="Q14" s="6">
        <v>-5745</v>
      </c>
      <c r="R14" s="6"/>
      <c r="S14" s="6">
        <f t="shared" si="2"/>
        <v>22514425631</v>
      </c>
      <c r="T14" s="6"/>
      <c r="U14" s="8">
        <f t="shared" si="3"/>
        <v>5.9581828290942987E-3</v>
      </c>
    </row>
    <row r="15" spans="1:21" x14ac:dyDescent="0.55000000000000004">
      <c r="A15" s="3" t="s">
        <v>63</v>
      </c>
      <c r="C15" s="6">
        <v>0</v>
      </c>
      <c r="D15" s="6"/>
      <c r="E15" s="6">
        <v>409776385019</v>
      </c>
      <c r="F15" s="6"/>
      <c r="G15" s="6">
        <v>1501710539</v>
      </c>
      <c r="H15" s="6"/>
      <c r="I15" s="6">
        <f t="shared" si="0"/>
        <v>411278095558</v>
      </c>
      <c r="J15" s="6"/>
      <c r="K15" s="8">
        <f t="shared" si="1"/>
        <v>0.14682995508752944</v>
      </c>
      <c r="L15" s="6"/>
      <c r="M15" s="6">
        <v>0</v>
      </c>
      <c r="N15" s="6"/>
      <c r="O15" s="6">
        <v>390708563360</v>
      </c>
      <c r="P15" s="6"/>
      <c r="Q15" s="6">
        <v>513690691</v>
      </c>
      <c r="R15" s="6"/>
      <c r="S15" s="6">
        <f t="shared" si="2"/>
        <v>391222254051</v>
      </c>
      <c r="T15" s="6"/>
      <c r="U15" s="8">
        <f t="shared" si="3"/>
        <v>0.10353245313248097</v>
      </c>
    </row>
    <row r="16" spans="1:21" x14ac:dyDescent="0.55000000000000004">
      <c r="A16" s="3" t="s">
        <v>36</v>
      </c>
      <c r="C16" s="6">
        <v>0</v>
      </c>
      <c r="D16" s="6"/>
      <c r="E16" s="6">
        <v>30859354520</v>
      </c>
      <c r="F16" s="6"/>
      <c r="G16" s="6">
        <v>-257430056243</v>
      </c>
      <c r="H16" s="6"/>
      <c r="I16" s="6">
        <f t="shared" si="0"/>
        <v>-226570701723</v>
      </c>
      <c r="J16" s="6"/>
      <c r="K16" s="8">
        <f t="shared" si="1"/>
        <v>-8.0887765036459683E-2</v>
      </c>
      <c r="L16" s="6"/>
      <c r="M16" s="6">
        <v>0</v>
      </c>
      <c r="N16" s="6"/>
      <c r="O16" s="6">
        <v>0</v>
      </c>
      <c r="P16" s="6"/>
      <c r="Q16" s="6">
        <v>-257430056243</v>
      </c>
      <c r="R16" s="6"/>
      <c r="S16" s="6">
        <f t="shared" si="2"/>
        <v>-257430056243</v>
      </c>
      <c r="T16" s="6"/>
      <c r="U16" s="8">
        <f t="shared" si="3"/>
        <v>-6.8125892525009363E-2</v>
      </c>
    </row>
    <row r="17" spans="1:21" x14ac:dyDescent="0.55000000000000004">
      <c r="A17" s="3" t="s">
        <v>20</v>
      </c>
      <c r="C17" s="6">
        <v>0</v>
      </c>
      <c r="D17" s="6"/>
      <c r="E17" s="6">
        <v>468222193566</v>
      </c>
      <c r="F17" s="6"/>
      <c r="G17" s="6">
        <v>40429040240</v>
      </c>
      <c r="H17" s="6"/>
      <c r="I17" s="6">
        <f t="shared" si="0"/>
        <v>508651233806</v>
      </c>
      <c r="J17" s="6"/>
      <c r="K17" s="8">
        <f t="shared" si="1"/>
        <v>0.18159303551924522</v>
      </c>
      <c r="L17" s="6"/>
      <c r="M17" s="6">
        <v>0</v>
      </c>
      <c r="N17" s="6"/>
      <c r="O17" s="6">
        <v>789545146348</v>
      </c>
      <c r="P17" s="6"/>
      <c r="Q17" s="6">
        <v>41816535625</v>
      </c>
      <c r="R17" s="6"/>
      <c r="S17" s="6">
        <f t="shared" si="2"/>
        <v>831361681973</v>
      </c>
      <c r="T17" s="6"/>
      <c r="U17" s="8">
        <f t="shared" si="3"/>
        <v>0.22001027161351011</v>
      </c>
    </row>
    <row r="18" spans="1:21" x14ac:dyDescent="0.55000000000000004">
      <c r="A18" s="3" t="s">
        <v>25</v>
      </c>
      <c r="C18" s="6">
        <v>18306069947</v>
      </c>
      <c r="D18" s="6"/>
      <c r="E18" s="6">
        <v>-5110843331</v>
      </c>
      <c r="F18" s="6"/>
      <c r="G18" s="6">
        <v>9838364597</v>
      </c>
      <c r="H18" s="6"/>
      <c r="I18" s="6">
        <f t="shared" si="0"/>
        <v>23033591213</v>
      </c>
      <c r="J18" s="6"/>
      <c r="K18" s="8">
        <f t="shared" si="1"/>
        <v>8.2231978795777056E-3</v>
      </c>
      <c r="L18" s="6"/>
      <c r="M18" s="6">
        <v>18306069947</v>
      </c>
      <c r="N18" s="6"/>
      <c r="O18" s="6">
        <v>26664739007</v>
      </c>
      <c r="P18" s="6"/>
      <c r="Q18" s="6">
        <v>41632144705</v>
      </c>
      <c r="R18" s="6"/>
      <c r="S18" s="6">
        <f t="shared" si="2"/>
        <v>86602953659</v>
      </c>
      <c r="T18" s="6"/>
      <c r="U18" s="8">
        <f t="shared" si="3"/>
        <v>2.2918471912045157E-2</v>
      </c>
    </row>
    <row r="19" spans="1:21" x14ac:dyDescent="0.55000000000000004">
      <c r="A19" s="3" t="s">
        <v>19</v>
      </c>
      <c r="C19" s="6">
        <v>5996340443</v>
      </c>
      <c r="D19" s="6"/>
      <c r="E19" s="6">
        <v>5065385937</v>
      </c>
      <c r="F19" s="6"/>
      <c r="G19" s="6">
        <v>5178491280</v>
      </c>
      <c r="H19" s="6"/>
      <c r="I19" s="6">
        <f t="shared" si="0"/>
        <v>16240217660</v>
      </c>
      <c r="J19" s="6"/>
      <c r="K19" s="8">
        <f t="shared" si="1"/>
        <v>5.7979028190020005E-3</v>
      </c>
      <c r="L19" s="6"/>
      <c r="M19" s="6">
        <v>5996340443</v>
      </c>
      <c r="N19" s="6"/>
      <c r="O19" s="6">
        <v>6899868671</v>
      </c>
      <c r="P19" s="6"/>
      <c r="Q19" s="6">
        <v>5178491280</v>
      </c>
      <c r="R19" s="6"/>
      <c r="S19" s="6">
        <f t="shared" si="2"/>
        <v>18074700394</v>
      </c>
      <c r="T19" s="6"/>
      <c r="U19" s="8">
        <f t="shared" si="3"/>
        <v>4.7832607988130809E-3</v>
      </c>
    </row>
    <row r="20" spans="1:21" x14ac:dyDescent="0.55000000000000004">
      <c r="A20" s="3" t="s">
        <v>28</v>
      </c>
      <c r="C20" s="6">
        <v>0</v>
      </c>
      <c r="D20" s="6"/>
      <c r="E20" s="6">
        <v>48709574440</v>
      </c>
      <c r="F20" s="6"/>
      <c r="G20" s="6">
        <v>12224444114</v>
      </c>
      <c r="H20" s="6"/>
      <c r="I20" s="6">
        <f t="shared" si="0"/>
        <v>60934018554</v>
      </c>
      <c r="J20" s="6"/>
      <c r="K20" s="8">
        <f t="shared" si="1"/>
        <v>2.1753989099389744E-2</v>
      </c>
      <c r="L20" s="6"/>
      <c r="M20" s="6">
        <v>0</v>
      </c>
      <c r="N20" s="6"/>
      <c r="O20" s="6">
        <v>67825832368</v>
      </c>
      <c r="P20" s="6"/>
      <c r="Q20" s="6">
        <v>12224444114</v>
      </c>
      <c r="R20" s="6"/>
      <c r="S20" s="6">
        <f t="shared" si="2"/>
        <v>80050276482</v>
      </c>
      <c r="T20" s="6"/>
      <c r="U20" s="8">
        <f t="shared" si="3"/>
        <v>2.1184381543475298E-2</v>
      </c>
    </row>
    <row r="21" spans="1:21" x14ac:dyDescent="0.55000000000000004">
      <c r="A21" s="3" t="s">
        <v>23</v>
      </c>
      <c r="C21" s="6">
        <v>11846962799</v>
      </c>
      <c r="D21" s="6"/>
      <c r="E21" s="6">
        <v>1098904012</v>
      </c>
      <c r="F21" s="6"/>
      <c r="G21" s="6">
        <v>1236635365</v>
      </c>
      <c r="H21" s="6"/>
      <c r="I21" s="6">
        <f t="shared" si="0"/>
        <v>14182502176</v>
      </c>
      <c r="J21" s="6"/>
      <c r="K21" s="8">
        <f t="shared" si="1"/>
        <v>5.0632800045077976E-3</v>
      </c>
      <c r="L21" s="6"/>
      <c r="M21" s="6">
        <v>11846962799</v>
      </c>
      <c r="N21" s="6"/>
      <c r="O21" s="6">
        <v>10823869607</v>
      </c>
      <c r="P21" s="6"/>
      <c r="Q21" s="6">
        <v>2480872996</v>
      </c>
      <c r="R21" s="6"/>
      <c r="S21" s="6">
        <f t="shared" si="2"/>
        <v>25151705402</v>
      </c>
      <c r="T21" s="6"/>
      <c r="U21" s="8">
        <f t="shared" si="3"/>
        <v>6.6561084748391428E-3</v>
      </c>
    </row>
    <row r="22" spans="1:21" x14ac:dyDescent="0.55000000000000004">
      <c r="A22" s="3" t="s">
        <v>21</v>
      </c>
      <c r="C22" s="10">
        <v>151268307214</v>
      </c>
      <c r="D22" s="6"/>
      <c r="E22" s="6">
        <v>44654237800</v>
      </c>
      <c r="F22" s="6"/>
      <c r="G22" s="6">
        <v>4264009273</v>
      </c>
      <c r="H22" s="6"/>
      <c r="I22" s="6">
        <f t="shared" si="0"/>
        <v>200186554287</v>
      </c>
      <c r="J22" s="6"/>
      <c r="K22" s="8">
        <f t="shared" si="1"/>
        <v>7.1468388646392961E-2</v>
      </c>
      <c r="L22" s="6"/>
      <c r="M22" s="10">
        <v>151268307214</v>
      </c>
      <c r="N22" s="6"/>
      <c r="O22" s="6">
        <v>174946445433</v>
      </c>
      <c r="P22" s="6"/>
      <c r="Q22" s="6">
        <v>5827729774</v>
      </c>
      <c r="R22" s="6"/>
      <c r="S22" s="6">
        <f t="shared" si="2"/>
        <v>332042482421</v>
      </c>
      <c r="T22" s="6"/>
      <c r="U22" s="8">
        <f t="shared" si="3"/>
        <v>8.7871209761915495E-2</v>
      </c>
    </row>
    <row r="23" spans="1:21" x14ac:dyDescent="0.55000000000000004">
      <c r="A23" s="3" t="s">
        <v>58</v>
      </c>
      <c r="C23" s="6">
        <v>63200767485</v>
      </c>
      <c r="D23" s="6"/>
      <c r="E23" s="6">
        <v>-1614130050</v>
      </c>
      <c r="F23" s="6"/>
      <c r="G23" s="6">
        <v>2344885802</v>
      </c>
      <c r="H23" s="6"/>
      <c r="I23" s="6">
        <f t="shared" si="0"/>
        <v>63931523237</v>
      </c>
      <c r="J23" s="6"/>
      <c r="K23" s="8">
        <f t="shared" si="1"/>
        <v>2.282412505540854E-2</v>
      </c>
      <c r="L23" s="6"/>
      <c r="M23" s="6">
        <v>63200767485</v>
      </c>
      <c r="N23" s="6"/>
      <c r="O23" s="6">
        <v>37714670452</v>
      </c>
      <c r="P23" s="6"/>
      <c r="Q23" s="6">
        <v>2344885802</v>
      </c>
      <c r="R23" s="6"/>
      <c r="S23" s="6">
        <f t="shared" si="2"/>
        <v>103260323739</v>
      </c>
      <c r="T23" s="6"/>
      <c r="U23" s="8">
        <f t="shared" si="3"/>
        <v>2.7326652605399002E-2</v>
      </c>
    </row>
    <row r="24" spans="1:21" x14ac:dyDescent="0.55000000000000004">
      <c r="A24" s="3" t="s">
        <v>59</v>
      </c>
      <c r="C24" s="6">
        <v>0</v>
      </c>
      <c r="D24" s="6"/>
      <c r="E24" s="6">
        <v>13596925489</v>
      </c>
      <c r="F24" s="6"/>
      <c r="G24" s="6">
        <v>-23351</v>
      </c>
      <c r="H24" s="6"/>
      <c r="I24" s="6">
        <f t="shared" si="0"/>
        <v>13596902138</v>
      </c>
      <c r="J24" s="6"/>
      <c r="K24" s="8">
        <f t="shared" si="1"/>
        <v>4.8542155583156475E-3</v>
      </c>
      <c r="L24" s="6"/>
      <c r="M24" s="6">
        <v>3590163934</v>
      </c>
      <c r="N24" s="6"/>
      <c r="O24" s="6">
        <v>21451412746</v>
      </c>
      <c r="P24" s="6"/>
      <c r="Q24" s="6">
        <v>2766133347</v>
      </c>
      <c r="R24" s="6"/>
      <c r="S24" s="6">
        <f t="shared" si="2"/>
        <v>27807710027</v>
      </c>
      <c r="T24" s="6"/>
      <c r="U24" s="8">
        <f t="shared" si="3"/>
        <v>7.3589894370290343E-3</v>
      </c>
    </row>
    <row r="25" spans="1:21" x14ac:dyDescent="0.55000000000000004">
      <c r="A25" s="3" t="s">
        <v>61</v>
      </c>
      <c r="C25" s="6">
        <v>14729203540</v>
      </c>
      <c r="D25" s="6"/>
      <c r="E25" s="6">
        <v>15805394971</v>
      </c>
      <c r="F25" s="6"/>
      <c r="G25" s="6">
        <v>1915954963</v>
      </c>
      <c r="H25" s="6"/>
      <c r="I25" s="6">
        <f t="shared" si="0"/>
        <v>32450553474</v>
      </c>
      <c r="J25" s="6"/>
      <c r="K25" s="8">
        <f t="shared" si="1"/>
        <v>1.1585137551972919E-2</v>
      </c>
      <c r="L25" s="6"/>
      <c r="M25" s="6">
        <v>14729203540</v>
      </c>
      <c r="N25" s="6"/>
      <c r="O25" s="6">
        <v>2493077371</v>
      </c>
      <c r="P25" s="6"/>
      <c r="Q25" s="6">
        <v>1915954963</v>
      </c>
      <c r="R25" s="6"/>
      <c r="S25" s="6">
        <f t="shared" si="2"/>
        <v>19138235874</v>
      </c>
      <c r="T25" s="6"/>
      <c r="U25" s="8">
        <f t="shared" si="3"/>
        <v>5.0647131857815293E-3</v>
      </c>
    </row>
    <row r="26" spans="1:21" x14ac:dyDescent="0.55000000000000004">
      <c r="A26" s="3" t="s">
        <v>60</v>
      </c>
      <c r="C26" s="6">
        <v>0</v>
      </c>
      <c r="D26" s="6"/>
      <c r="E26" s="6">
        <v>62564435090</v>
      </c>
      <c r="F26" s="6"/>
      <c r="G26" s="6">
        <v>-8820</v>
      </c>
      <c r="H26" s="6"/>
      <c r="I26" s="6">
        <f t="shared" si="0"/>
        <v>62564426270</v>
      </c>
      <c r="J26" s="6"/>
      <c r="K26" s="8">
        <f t="shared" si="1"/>
        <v>2.2336059222501568E-2</v>
      </c>
      <c r="L26" s="6"/>
      <c r="M26" s="6">
        <v>0</v>
      </c>
      <c r="N26" s="6"/>
      <c r="O26" s="6">
        <v>246658971699</v>
      </c>
      <c r="P26" s="6"/>
      <c r="Q26" s="6">
        <v>-8820</v>
      </c>
      <c r="R26" s="6"/>
      <c r="S26" s="6">
        <f t="shared" si="2"/>
        <v>246658962879</v>
      </c>
      <c r="T26" s="6"/>
      <c r="U26" s="8">
        <f t="shared" si="3"/>
        <v>6.5275447011374207E-2</v>
      </c>
    </row>
    <row r="27" spans="1:21" x14ac:dyDescent="0.55000000000000004">
      <c r="A27" s="3" t="s">
        <v>69</v>
      </c>
      <c r="C27" s="6">
        <v>0</v>
      </c>
      <c r="D27" s="6"/>
      <c r="E27" s="6">
        <v>18804304538</v>
      </c>
      <c r="F27" s="6"/>
      <c r="G27" s="6">
        <v>0</v>
      </c>
      <c r="H27" s="6"/>
      <c r="I27" s="6">
        <f t="shared" si="0"/>
        <v>18804304538</v>
      </c>
      <c r="J27" s="6"/>
      <c r="K27" s="8">
        <f t="shared" si="1"/>
        <v>6.7133047458332101E-3</v>
      </c>
      <c r="L27" s="6"/>
      <c r="M27" s="6">
        <v>16124280289</v>
      </c>
      <c r="N27" s="6"/>
      <c r="O27" s="6">
        <v>22269750388</v>
      </c>
      <c r="P27" s="6"/>
      <c r="Q27" s="6">
        <v>1290051337</v>
      </c>
      <c r="R27" s="6"/>
      <c r="S27" s="6">
        <f t="shared" si="2"/>
        <v>39684082014</v>
      </c>
      <c r="T27" s="6"/>
      <c r="U27" s="8">
        <f t="shared" si="3"/>
        <v>1.0501934178530618E-2</v>
      </c>
    </row>
    <row r="28" spans="1:21" x14ac:dyDescent="0.55000000000000004">
      <c r="A28" s="3" t="s">
        <v>237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8">
        <f t="shared" si="1"/>
        <v>0</v>
      </c>
      <c r="L28" s="6"/>
      <c r="M28" s="6">
        <v>0</v>
      </c>
      <c r="N28" s="6"/>
      <c r="O28" s="6">
        <v>0</v>
      </c>
      <c r="P28" s="6"/>
      <c r="Q28" s="6">
        <v>269888413</v>
      </c>
      <c r="R28" s="6"/>
      <c r="S28" s="6">
        <f t="shared" si="2"/>
        <v>269888413</v>
      </c>
      <c r="T28" s="6"/>
      <c r="U28" s="8">
        <f t="shared" si="3"/>
        <v>7.1422852817262279E-5</v>
      </c>
    </row>
    <row r="29" spans="1:21" x14ac:dyDescent="0.55000000000000004">
      <c r="A29" s="3" t="s">
        <v>24</v>
      </c>
      <c r="C29" s="6">
        <v>0</v>
      </c>
      <c r="D29" s="6"/>
      <c r="E29" s="6">
        <v>19576489354</v>
      </c>
      <c r="F29" s="6"/>
      <c r="G29" s="6">
        <v>0</v>
      </c>
      <c r="H29" s="6"/>
      <c r="I29" s="6">
        <f t="shared" si="0"/>
        <v>19576489354</v>
      </c>
      <c r="J29" s="6"/>
      <c r="K29" s="8">
        <f t="shared" si="1"/>
        <v>6.9889816249986926E-3</v>
      </c>
      <c r="L29" s="6"/>
      <c r="M29" s="6">
        <v>20750206833</v>
      </c>
      <c r="N29" s="6"/>
      <c r="O29" s="6">
        <v>4546120718</v>
      </c>
      <c r="P29" s="6"/>
      <c r="Q29" s="6">
        <v>2260205127</v>
      </c>
      <c r="R29" s="6"/>
      <c r="S29" s="6">
        <f t="shared" si="2"/>
        <v>27556532678</v>
      </c>
      <c r="T29" s="6"/>
      <c r="U29" s="8">
        <f t="shared" si="3"/>
        <v>7.2925182512925167E-3</v>
      </c>
    </row>
    <row r="30" spans="1:21" x14ac:dyDescent="0.55000000000000004">
      <c r="A30" s="3" t="s">
        <v>18</v>
      </c>
      <c r="C30" s="6">
        <v>10180589976</v>
      </c>
      <c r="D30" s="6"/>
      <c r="E30" s="6">
        <v>-12344264660</v>
      </c>
      <c r="F30" s="6"/>
      <c r="G30" s="6">
        <v>0</v>
      </c>
      <c r="H30" s="6"/>
      <c r="I30" s="6">
        <f t="shared" si="0"/>
        <v>-2163674684</v>
      </c>
      <c r="J30" s="6"/>
      <c r="K30" s="8">
        <f t="shared" si="1"/>
        <v>-7.724511956920941E-4</v>
      </c>
      <c r="L30" s="6"/>
      <c r="M30" s="6">
        <v>10180589976</v>
      </c>
      <c r="N30" s="6"/>
      <c r="O30" s="6">
        <v>-2958072636</v>
      </c>
      <c r="P30" s="6"/>
      <c r="Q30" s="6">
        <v>681904449</v>
      </c>
      <c r="R30" s="6"/>
      <c r="S30" s="6">
        <f t="shared" si="2"/>
        <v>7904421789</v>
      </c>
      <c r="T30" s="6"/>
      <c r="U30" s="8">
        <f t="shared" si="3"/>
        <v>2.09181397513834E-3</v>
      </c>
    </row>
    <row r="31" spans="1:21" x14ac:dyDescent="0.55000000000000004">
      <c r="A31" s="3" t="s">
        <v>54</v>
      </c>
      <c r="C31" s="6">
        <v>0</v>
      </c>
      <c r="D31" s="6"/>
      <c r="E31" s="6">
        <v>9196618388</v>
      </c>
      <c r="F31" s="6"/>
      <c r="G31" s="6">
        <v>0</v>
      </c>
      <c r="H31" s="6"/>
      <c r="I31" s="6">
        <f t="shared" si="0"/>
        <v>9196618388</v>
      </c>
      <c r="J31" s="6"/>
      <c r="K31" s="8">
        <f t="shared" si="1"/>
        <v>3.2832749408526606E-3</v>
      </c>
      <c r="L31" s="6"/>
      <c r="M31" s="6">
        <v>0</v>
      </c>
      <c r="N31" s="6"/>
      <c r="O31" s="6">
        <v>12981380572</v>
      </c>
      <c r="P31" s="6"/>
      <c r="Q31" s="6">
        <v>59344789</v>
      </c>
      <c r="R31" s="6"/>
      <c r="S31" s="6">
        <f t="shared" si="2"/>
        <v>13040725361</v>
      </c>
      <c r="T31" s="6"/>
      <c r="U31" s="8">
        <f t="shared" si="3"/>
        <v>3.451077420241241E-3</v>
      </c>
    </row>
    <row r="32" spans="1:21" x14ac:dyDescent="0.55000000000000004">
      <c r="A32" s="3" t="s">
        <v>238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8">
        <f t="shared" si="1"/>
        <v>0</v>
      </c>
      <c r="L32" s="6"/>
      <c r="M32" s="6">
        <v>0</v>
      </c>
      <c r="N32" s="6"/>
      <c r="O32" s="6">
        <v>0</v>
      </c>
      <c r="P32" s="6"/>
      <c r="Q32" s="6">
        <v>260304567</v>
      </c>
      <c r="R32" s="6"/>
      <c r="S32" s="6">
        <f t="shared" si="2"/>
        <v>260304567</v>
      </c>
      <c r="T32" s="6"/>
      <c r="U32" s="8">
        <f t="shared" si="3"/>
        <v>6.8886598612524313E-5</v>
      </c>
    </row>
    <row r="33" spans="1:21" x14ac:dyDescent="0.55000000000000004">
      <c r="A33" s="3" t="s">
        <v>72</v>
      </c>
      <c r="C33" s="6">
        <v>538030660</v>
      </c>
      <c r="D33" s="6"/>
      <c r="E33" s="6">
        <v>355151488</v>
      </c>
      <c r="F33" s="6"/>
      <c r="G33" s="6">
        <v>0</v>
      </c>
      <c r="H33" s="6"/>
      <c r="I33" s="6">
        <f t="shared" si="0"/>
        <v>893182148</v>
      </c>
      <c r="J33" s="6"/>
      <c r="K33" s="8">
        <f t="shared" si="1"/>
        <v>3.188740078605241E-4</v>
      </c>
      <c r="L33" s="6"/>
      <c r="M33" s="6">
        <v>538030660</v>
      </c>
      <c r="N33" s="6"/>
      <c r="O33" s="6">
        <v>355151488</v>
      </c>
      <c r="P33" s="6"/>
      <c r="Q33" s="6">
        <v>0</v>
      </c>
      <c r="R33" s="6"/>
      <c r="S33" s="6">
        <f t="shared" si="2"/>
        <v>893182148</v>
      </c>
      <c r="T33" s="6"/>
      <c r="U33" s="8">
        <f t="shared" si="3"/>
        <v>2.3637034427117173E-4</v>
      </c>
    </row>
    <row r="34" spans="1:21" x14ac:dyDescent="0.55000000000000004">
      <c r="A34" s="3" t="s">
        <v>47</v>
      </c>
      <c r="C34" s="6">
        <v>69250894891</v>
      </c>
      <c r="D34" s="6"/>
      <c r="E34" s="6">
        <v>26112603908</v>
      </c>
      <c r="F34" s="6"/>
      <c r="G34" s="6">
        <v>0</v>
      </c>
      <c r="H34" s="6"/>
      <c r="I34" s="6">
        <f t="shared" si="0"/>
        <v>95363498799</v>
      </c>
      <c r="J34" s="6"/>
      <c r="K34" s="8">
        <f t="shared" si="1"/>
        <v>3.4045621191299724E-2</v>
      </c>
      <c r="L34" s="6"/>
      <c r="M34" s="6">
        <v>69250894891</v>
      </c>
      <c r="N34" s="6"/>
      <c r="O34" s="6">
        <v>6539499464</v>
      </c>
      <c r="P34" s="6"/>
      <c r="Q34" s="6">
        <v>0</v>
      </c>
      <c r="R34" s="6"/>
      <c r="S34" s="6">
        <f t="shared" si="2"/>
        <v>75790394355</v>
      </c>
      <c r="T34" s="6"/>
      <c r="U34" s="8">
        <f t="shared" si="3"/>
        <v>2.0057052916085845E-2</v>
      </c>
    </row>
    <row r="35" spans="1:21" x14ac:dyDescent="0.55000000000000004">
      <c r="A35" s="3" t="s">
        <v>68</v>
      </c>
      <c r="C35" s="6">
        <v>4690748868</v>
      </c>
      <c r="D35" s="6"/>
      <c r="E35" s="6">
        <v>14115467316</v>
      </c>
      <c r="F35" s="6"/>
      <c r="G35" s="6">
        <v>0</v>
      </c>
      <c r="H35" s="6"/>
      <c r="I35" s="6">
        <f t="shared" si="0"/>
        <v>18806216184</v>
      </c>
      <c r="J35" s="6"/>
      <c r="K35" s="8">
        <f t="shared" si="1"/>
        <v>6.7139872205367133E-3</v>
      </c>
      <c r="L35" s="6"/>
      <c r="M35" s="6">
        <v>4690748868</v>
      </c>
      <c r="N35" s="6"/>
      <c r="O35" s="6">
        <v>-1530592840</v>
      </c>
      <c r="P35" s="6"/>
      <c r="Q35" s="6">
        <v>0</v>
      </c>
      <c r="R35" s="6"/>
      <c r="S35" s="6">
        <f t="shared" si="2"/>
        <v>3160156028</v>
      </c>
      <c r="T35" s="6"/>
      <c r="U35" s="8">
        <f t="shared" si="3"/>
        <v>8.3629881089940749E-4</v>
      </c>
    </row>
    <row r="36" spans="1:21" x14ac:dyDescent="0.55000000000000004">
      <c r="A36" s="3" t="s">
        <v>30</v>
      </c>
      <c r="C36" s="6">
        <v>4484724315</v>
      </c>
      <c r="D36" s="6"/>
      <c r="E36" s="6">
        <v>-2455308668</v>
      </c>
      <c r="F36" s="6"/>
      <c r="G36" s="6">
        <v>0</v>
      </c>
      <c r="H36" s="6"/>
      <c r="I36" s="6">
        <f t="shared" si="0"/>
        <v>2029415647</v>
      </c>
      <c r="J36" s="6"/>
      <c r="K36" s="8">
        <f t="shared" si="1"/>
        <v>7.2451951981215433E-4</v>
      </c>
      <c r="L36" s="6"/>
      <c r="M36" s="6">
        <v>4484724315</v>
      </c>
      <c r="N36" s="6"/>
      <c r="O36" s="6">
        <v>-9632364777</v>
      </c>
      <c r="P36" s="6"/>
      <c r="Q36" s="6">
        <v>0</v>
      </c>
      <c r="R36" s="6"/>
      <c r="S36" s="6">
        <f t="shared" si="2"/>
        <v>-5147640462</v>
      </c>
      <c r="T36" s="6"/>
      <c r="U36" s="8">
        <f t="shared" si="3"/>
        <v>-1.3622636221645055E-3</v>
      </c>
    </row>
    <row r="37" spans="1:21" x14ac:dyDescent="0.55000000000000004">
      <c r="A37" s="3" t="s">
        <v>26</v>
      </c>
      <c r="C37" s="6">
        <v>0</v>
      </c>
      <c r="D37" s="6"/>
      <c r="E37" s="6">
        <v>77962351804</v>
      </c>
      <c r="F37" s="6"/>
      <c r="G37" s="6">
        <v>0</v>
      </c>
      <c r="H37" s="6"/>
      <c r="I37" s="6">
        <f t="shared" si="0"/>
        <v>77962351804</v>
      </c>
      <c r="J37" s="6"/>
      <c r="K37" s="8">
        <f t="shared" si="1"/>
        <v>2.7833256226224578E-2</v>
      </c>
      <c r="L37" s="6"/>
      <c r="M37" s="6">
        <v>9221995746</v>
      </c>
      <c r="N37" s="6"/>
      <c r="O37" s="6">
        <v>83211472620</v>
      </c>
      <c r="P37" s="6"/>
      <c r="Q37" s="6">
        <v>0</v>
      </c>
      <c r="R37" s="6"/>
      <c r="S37" s="6">
        <f t="shared" si="2"/>
        <v>92433468366</v>
      </c>
      <c r="T37" s="6"/>
      <c r="U37" s="8">
        <f t="shared" si="3"/>
        <v>2.4461450319817498E-2</v>
      </c>
    </row>
    <row r="38" spans="1:21" x14ac:dyDescent="0.55000000000000004">
      <c r="A38" s="3" t="s">
        <v>40</v>
      </c>
      <c r="C38" s="6">
        <v>0</v>
      </c>
      <c r="D38" s="6"/>
      <c r="E38" s="6">
        <v>13196013750</v>
      </c>
      <c r="F38" s="6"/>
      <c r="G38" s="6">
        <v>0</v>
      </c>
      <c r="H38" s="6"/>
      <c r="I38" s="6">
        <f t="shared" si="0"/>
        <v>13196013750</v>
      </c>
      <c r="J38" s="6"/>
      <c r="K38" s="8">
        <f t="shared" si="1"/>
        <v>4.7110948216635027E-3</v>
      </c>
      <c r="L38" s="6"/>
      <c r="M38" s="6">
        <v>4640843672</v>
      </c>
      <c r="N38" s="6"/>
      <c r="O38" s="6">
        <v>3996081000</v>
      </c>
      <c r="P38" s="6"/>
      <c r="Q38" s="6">
        <v>0</v>
      </c>
      <c r="R38" s="6"/>
      <c r="S38" s="6">
        <f t="shared" si="2"/>
        <v>8636924672</v>
      </c>
      <c r="T38" s="6"/>
      <c r="U38" s="8">
        <f t="shared" si="3"/>
        <v>2.2856624068630814E-3</v>
      </c>
    </row>
    <row r="39" spans="1:21" x14ac:dyDescent="0.55000000000000004">
      <c r="A39" s="3" t="s">
        <v>38</v>
      </c>
      <c r="C39" s="6">
        <v>5968750305</v>
      </c>
      <c r="D39" s="6"/>
      <c r="E39" s="6">
        <v>-8525837628</v>
      </c>
      <c r="F39" s="6"/>
      <c r="G39" s="6">
        <v>0</v>
      </c>
      <c r="H39" s="6"/>
      <c r="I39" s="6">
        <f t="shared" si="0"/>
        <v>-2557087323</v>
      </c>
      <c r="J39" s="6"/>
      <c r="K39" s="8">
        <f t="shared" si="1"/>
        <v>-9.1290302315172171E-4</v>
      </c>
      <c r="L39" s="6"/>
      <c r="M39" s="6">
        <v>5968750305</v>
      </c>
      <c r="N39" s="6"/>
      <c r="O39" s="6">
        <v>-10857878928</v>
      </c>
      <c r="P39" s="6"/>
      <c r="Q39" s="6">
        <v>0</v>
      </c>
      <c r="R39" s="6"/>
      <c r="S39" s="6">
        <f t="shared" si="2"/>
        <v>-4889128623</v>
      </c>
      <c r="T39" s="6"/>
      <c r="U39" s="8">
        <f t="shared" si="3"/>
        <v>-1.2938514483213225E-3</v>
      </c>
    </row>
    <row r="40" spans="1:21" x14ac:dyDescent="0.55000000000000004">
      <c r="A40" s="3" t="s">
        <v>42</v>
      </c>
      <c r="C40" s="6">
        <v>18226548171</v>
      </c>
      <c r="D40" s="6"/>
      <c r="E40" s="6">
        <v>10966707689</v>
      </c>
      <c r="F40" s="6"/>
      <c r="G40" s="6">
        <v>0</v>
      </c>
      <c r="H40" s="6"/>
      <c r="I40" s="6">
        <f t="shared" si="0"/>
        <v>29193255860</v>
      </c>
      <c r="J40" s="6"/>
      <c r="K40" s="8">
        <f t="shared" si="1"/>
        <v>1.0422253198208716E-2</v>
      </c>
      <c r="L40" s="6"/>
      <c r="M40" s="6">
        <v>18226548171</v>
      </c>
      <c r="N40" s="6"/>
      <c r="O40" s="6">
        <v>14859255022</v>
      </c>
      <c r="P40" s="6"/>
      <c r="Q40" s="6">
        <v>0</v>
      </c>
      <c r="R40" s="6"/>
      <c r="S40" s="6">
        <f t="shared" si="2"/>
        <v>33085803193</v>
      </c>
      <c r="T40" s="6"/>
      <c r="U40" s="8">
        <f t="shared" si="3"/>
        <v>8.7557758613169712E-3</v>
      </c>
    </row>
    <row r="41" spans="1:21" x14ac:dyDescent="0.55000000000000004">
      <c r="A41" s="3" t="s">
        <v>16</v>
      </c>
      <c r="C41" s="6">
        <v>8232325308</v>
      </c>
      <c r="D41" s="6"/>
      <c r="E41" s="6">
        <v>11671638075</v>
      </c>
      <c r="F41" s="6"/>
      <c r="G41" s="6">
        <v>0</v>
      </c>
      <c r="H41" s="6"/>
      <c r="I41" s="6">
        <f t="shared" si="0"/>
        <v>19903963383</v>
      </c>
      <c r="J41" s="6"/>
      <c r="K41" s="8">
        <f t="shared" si="1"/>
        <v>7.105892779494207E-3</v>
      </c>
      <c r="L41" s="6"/>
      <c r="M41" s="6">
        <v>8232325308</v>
      </c>
      <c r="N41" s="6"/>
      <c r="O41" s="6">
        <v>18736351425</v>
      </c>
      <c r="P41" s="6"/>
      <c r="Q41" s="6">
        <v>0</v>
      </c>
      <c r="R41" s="6"/>
      <c r="S41" s="6">
        <f t="shared" si="2"/>
        <v>26968676733</v>
      </c>
      <c r="T41" s="6"/>
      <c r="U41" s="8">
        <f t="shared" si="3"/>
        <v>7.1369489618562645E-3</v>
      </c>
    </row>
    <row r="42" spans="1:21" x14ac:dyDescent="0.55000000000000004">
      <c r="A42" s="3" t="s">
        <v>56</v>
      </c>
      <c r="C42" s="6">
        <v>0</v>
      </c>
      <c r="D42" s="6"/>
      <c r="E42" s="6">
        <v>63520786704</v>
      </c>
      <c r="F42" s="6"/>
      <c r="G42" s="6">
        <v>0</v>
      </c>
      <c r="H42" s="6"/>
      <c r="I42" s="6">
        <f t="shared" si="0"/>
        <v>63520786704</v>
      </c>
      <c r="J42" s="6"/>
      <c r="K42" s="8">
        <f t="shared" si="1"/>
        <v>2.2677488442993346E-2</v>
      </c>
      <c r="L42" s="6"/>
      <c r="M42" s="6">
        <v>7194585200</v>
      </c>
      <c r="N42" s="6"/>
      <c r="O42" s="6">
        <v>58384510195</v>
      </c>
      <c r="P42" s="6"/>
      <c r="Q42" s="6">
        <v>0</v>
      </c>
      <c r="R42" s="6"/>
      <c r="S42" s="6">
        <f t="shared" si="2"/>
        <v>65579095395</v>
      </c>
      <c r="T42" s="6"/>
      <c r="U42" s="8">
        <f t="shared" si="3"/>
        <v>1.7354750529013217E-2</v>
      </c>
    </row>
    <row r="43" spans="1:21" x14ac:dyDescent="0.55000000000000004">
      <c r="A43" s="3" t="s">
        <v>17</v>
      </c>
      <c r="C43" s="6">
        <v>12265853273</v>
      </c>
      <c r="D43" s="6"/>
      <c r="E43" s="6">
        <v>9091288848</v>
      </c>
      <c r="F43" s="6"/>
      <c r="G43" s="6">
        <v>0</v>
      </c>
      <c r="H43" s="6"/>
      <c r="I43" s="6">
        <f t="shared" si="0"/>
        <v>21357142121</v>
      </c>
      <c r="J43" s="6"/>
      <c r="K43" s="8">
        <f t="shared" si="1"/>
        <v>7.6246905738314025E-3</v>
      </c>
      <c r="L43" s="6"/>
      <c r="M43" s="6">
        <v>12265853273</v>
      </c>
      <c r="N43" s="6"/>
      <c r="O43" s="6">
        <v>6918395211</v>
      </c>
      <c r="P43" s="6"/>
      <c r="Q43" s="6">
        <v>0</v>
      </c>
      <c r="R43" s="6"/>
      <c r="S43" s="6">
        <f t="shared" si="2"/>
        <v>19184248484</v>
      </c>
      <c r="T43" s="6"/>
      <c r="U43" s="8">
        <f t="shared" si="3"/>
        <v>5.0768898918328855E-3</v>
      </c>
    </row>
    <row r="44" spans="1:21" x14ac:dyDescent="0.55000000000000004">
      <c r="A44" s="3" t="s">
        <v>31</v>
      </c>
      <c r="C44" s="6">
        <v>229330593</v>
      </c>
      <c r="D44" s="6"/>
      <c r="E44" s="6">
        <v>23558985</v>
      </c>
      <c r="F44" s="6"/>
      <c r="G44" s="6">
        <v>0</v>
      </c>
      <c r="H44" s="6"/>
      <c r="I44" s="6">
        <f t="shared" si="0"/>
        <v>252889578</v>
      </c>
      <c r="J44" s="6"/>
      <c r="K44" s="8">
        <f t="shared" si="1"/>
        <v>9.0283839039533316E-5</v>
      </c>
      <c r="L44" s="6"/>
      <c r="M44" s="6">
        <v>229330593</v>
      </c>
      <c r="N44" s="6"/>
      <c r="O44" s="6">
        <v>199556304</v>
      </c>
      <c r="P44" s="6"/>
      <c r="Q44" s="6">
        <v>0</v>
      </c>
      <c r="R44" s="6"/>
      <c r="S44" s="6">
        <f t="shared" si="2"/>
        <v>428886897</v>
      </c>
      <c r="T44" s="6"/>
      <c r="U44" s="8">
        <f t="shared" si="3"/>
        <v>1.1349996607554741E-4</v>
      </c>
    </row>
    <row r="45" spans="1:21" x14ac:dyDescent="0.55000000000000004">
      <c r="A45" s="3" t="s">
        <v>49</v>
      </c>
      <c r="C45" s="6">
        <v>0</v>
      </c>
      <c r="D45" s="6"/>
      <c r="E45" s="6">
        <v>18236868836</v>
      </c>
      <c r="F45" s="6"/>
      <c r="G45" s="6">
        <v>0</v>
      </c>
      <c r="H45" s="6"/>
      <c r="I45" s="6">
        <f t="shared" si="0"/>
        <v>18236868836</v>
      </c>
      <c r="J45" s="6"/>
      <c r="K45" s="8">
        <f t="shared" si="1"/>
        <v>6.5107251299003919E-3</v>
      </c>
      <c r="L45" s="6"/>
      <c r="M45" s="6">
        <v>7887384853</v>
      </c>
      <c r="N45" s="6"/>
      <c r="O45" s="6">
        <v>18357111927</v>
      </c>
      <c r="P45" s="6"/>
      <c r="Q45" s="6">
        <v>0</v>
      </c>
      <c r="R45" s="6"/>
      <c r="S45" s="6">
        <f t="shared" si="2"/>
        <v>26244496780</v>
      </c>
      <c r="T45" s="6"/>
      <c r="U45" s="8">
        <f t="shared" si="3"/>
        <v>6.9453030974733028E-3</v>
      </c>
    </row>
    <row r="46" spans="1:21" x14ac:dyDescent="0.55000000000000004">
      <c r="A46" s="3" t="s">
        <v>32</v>
      </c>
      <c r="C46" s="6">
        <v>0</v>
      </c>
      <c r="D46" s="6"/>
      <c r="E46" s="6">
        <v>80784083614</v>
      </c>
      <c r="F46" s="6"/>
      <c r="G46" s="6">
        <v>0</v>
      </c>
      <c r="H46" s="6"/>
      <c r="I46" s="6">
        <f t="shared" si="0"/>
        <v>80784083614</v>
      </c>
      <c r="J46" s="6"/>
      <c r="K46" s="8">
        <f t="shared" si="1"/>
        <v>2.8840639695964763E-2</v>
      </c>
      <c r="L46" s="6"/>
      <c r="M46" s="6">
        <v>32558952499</v>
      </c>
      <c r="N46" s="6"/>
      <c r="O46" s="6">
        <v>67098493410</v>
      </c>
      <c r="P46" s="6"/>
      <c r="Q46" s="6">
        <v>0</v>
      </c>
      <c r="R46" s="6"/>
      <c r="S46" s="6">
        <f t="shared" si="2"/>
        <v>99657445909</v>
      </c>
      <c r="T46" s="6"/>
      <c r="U46" s="8">
        <f t="shared" si="3"/>
        <v>2.637319258053062E-2</v>
      </c>
    </row>
    <row r="47" spans="1:21" x14ac:dyDescent="0.55000000000000004">
      <c r="A47" s="3" t="s">
        <v>66</v>
      </c>
      <c r="C47" s="6">
        <v>73217978294</v>
      </c>
      <c r="D47" s="6"/>
      <c r="E47" s="6">
        <v>70923235983</v>
      </c>
      <c r="F47" s="6"/>
      <c r="G47" s="6">
        <v>0</v>
      </c>
      <c r="H47" s="6"/>
      <c r="I47" s="6">
        <f t="shared" si="0"/>
        <v>144141214277</v>
      </c>
      <c r="J47" s="6"/>
      <c r="K47" s="8">
        <f t="shared" si="1"/>
        <v>5.1459701469973383E-2</v>
      </c>
      <c r="L47" s="6"/>
      <c r="M47" s="6">
        <v>73217978294</v>
      </c>
      <c r="N47" s="6"/>
      <c r="O47" s="6">
        <v>57077001305</v>
      </c>
      <c r="P47" s="6"/>
      <c r="Q47" s="6">
        <v>0</v>
      </c>
      <c r="R47" s="6"/>
      <c r="S47" s="6">
        <f t="shared" si="2"/>
        <v>130294979599</v>
      </c>
      <c r="T47" s="6"/>
      <c r="U47" s="8">
        <f t="shared" si="3"/>
        <v>3.4481062181530443E-2</v>
      </c>
    </row>
    <row r="48" spans="1:21" x14ac:dyDescent="0.55000000000000004">
      <c r="A48" s="3" t="s">
        <v>15</v>
      </c>
      <c r="C48" s="6">
        <v>750297427</v>
      </c>
      <c r="D48" s="6"/>
      <c r="E48" s="6">
        <v>11374499043</v>
      </c>
      <c r="F48" s="6"/>
      <c r="G48" s="6">
        <v>0</v>
      </c>
      <c r="H48" s="6"/>
      <c r="I48" s="6">
        <f t="shared" si="0"/>
        <v>12124796470</v>
      </c>
      <c r="J48" s="6"/>
      <c r="K48" s="8">
        <f t="shared" si="1"/>
        <v>4.3286606808469654E-3</v>
      </c>
      <c r="L48" s="6"/>
      <c r="M48" s="6">
        <v>750297427</v>
      </c>
      <c r="N48" s="6"/>
      <c r="O48" s="6">
        <v>11374499043</v>
      </c>
      <c r="P48" s="6"/>
      <c r="Q48" s="6">
        <v>0</v>
      </c>
      <c r="R48" s="6"/>
      <c r="S48" s="6">
        <f t="shared" si="2"/>
        <v>12124796470</v>
      </c>
      <c r="T48" s="6"/>
      <c r="U48" s="8">
        <f t="shared" si="3"/>
        <v>3.208687413031219E-3</v>
      </c>
    </row>
    <row r="49" spans="1:21" x14ac:dyDescent="0.55000000000000004">
      <c r="A49" s="3" t="s">
        <v>22</v>
      </c>
      <c r="C49" s="6">
        <v>0</v>
      </c>
      <c r="D49" s="6"/>
      <c r="E49" s="6">
        <v>43999425813</v>
      </c>
      <c r="F49" s="6"/>
      <c r="G49" s="6">
        <v>0</v>
      </c>
      <c r="H49" s="6"/>
      <c r="I49" s="6">
        <f t="shared" si="0"/>
        <v>43999425813</v>
      </c>
      <c r="J49" s="6"/>
      <c r="K49" s="8">
        <f t="shared" si="1"/>
        <v>1.5708188171885754E-2</v>
      </c>
      <c r="L49" s="6"/>
      <c r="M49" s="6">
        <v>14389220604</v>
      </c>
      <c r="N49" s="6"/>
      <c r="O49" s="6">
        <v>24730806399</v>
      </c>
      <c r="P49" s="6"/>
      <c r="Q49" s="6">
        <v>0</v>
      </c>
      <c r="R49" s="6"/>
      <c r="S49" s="6">
        <f t="shared" si="2"/>
        <v>39120027003</v>
      </c>
      <c r="T49" s="6"/>
      <c r="U49" s="8">
        <f t="shared" si="3"/>
        <v>1.0352663531511428E-2</v>
      </c>
    </row>
    <row r="50" spans="1:21" x14ac:dyDescent="0.55000000000000004">
      <c r="A50" s="3" t="s">
        <v>71</v>
      </c>
      <c r="C50" s="6">
        <v>728725070</v>
      </c>
      <c r="D50" s="6"/>
      <c r="E50" s="6">
        <v>-775600173</v>
      </c>
      <c r="F50" s="6"/>
      <c r="G50" s="6">
        <v>0</v>
      </c>
      <c r="H50" s="6"/>
      <c r="I50" s="6">
        <f t="shared" si="0"/>
        <v>-46875103</v>
      </c>
      <c r="J50" s="6"/>
      <c r="K50" s="8">
        <f t="shared" si="1"/>
        <v>-1.6734830623243576E-5</v>
      </c>
      <c r="L50" s="6"/>
      <c r="M50" s="6">
        <v>728725070</v>
      </c>
      <c r="N50" s="6"/>
      <c r="O50" s="6">
        <v>-775600173</v>
      </c>
      <c r="P50" s="6"/>
      <c r="Q50" s="6">
        <v>0</v>
      </c>
      <c r="R50" s="6"/>
      <c r="S50" s="6">
        <f t="shared" si="2"/>
        <v>-46875103</v>
      </c>
      <c r="T50" s="6"/>
      <c r="U50" s="8">
        <f t="shared" si="3"/>
        <v>-1.2404954866895341E-5</v>
      </c>
    </row>
    <row r="51" spans="1:21" x14ac:dyDescent="0.55000000000000004">
      <c r="A51" s="3" t="s">
        <v>34</v>
      </c>
      <c r="C51" s="6">
        <v>5921407</v>
      </c>
      <c r="D51" s="6"/>
      <c r="E51" s="6">
        <v>-74472135</v>
      </c>
      <c r="F51" s="6"/>
      <c r="G51" s="6">
        <v>0</v>
      </c>
      <c r="H51" s="6"/>
      <c r="I51" s="6">
        <f t="shared" si="0"/>
        <v>-68550728</v>
      </c>
      <c r="J51" s="6"/>
      <c r="K51" s="8">
        <f t="shared" si="1"/>
        <v>-2.4473222430680117E-5</v>
      </c>
      <c r="L51" s="6"/>
      <c r="M51" s="6">
        <v>5921407</v>
      </c>
      <c r="N51" s="6"/>
      <c r="O51" s="6">
        <v>386663965</v>
      </c>
      <c r="P51" s="6"/>
      <c r="Q51" s="6">
        <v>0</v>
      </c>
      <c r="R51" s="6"/>
      <c r="S51" s="6">
        <f t="shared" si="2"/>
        <v>392585372</v>
      </c>
      <c r="T51" s="6"/>
      <c r="U51" s="8">
        <f t="shared" si="3"/>
        <v>1.0389318656138884E-4</v>
      </c>
    </row>
    <row r="52" spans="1:21" x14ac:dyDescent="0.55000000000000004">
      <c r="A52" s="3" t="s">
        <v>41</v>
      </c>
      <c r="C52" s="6">
        <v>0</v>
      </c>
      <c r="D52" s="6"/>
      <c r="E52" s="6">
        <v>10965842243</v>
      </c>
      <c r="F52" s="6"/>
      <c r="G52" s="6">
        <v>0</v>
      </c>
      <c r="H52" s="6"/>
      <c r="I52" s="6">
        <f t="shared" si="0"/>
        <v>10965842243</v>
      </c>
      <c r="J52" s="6"/>
      <c r="K52" s="8">
        <f t="shared" si="1"/>
        <v>3.9149036659783861E-3</v>
      </c>
      <c r="L52" s="6"/>
      <c r="M52" s="6">
        <v>10521025790</v>
      </c>
      <c r="N52" s="6"/>
      <c r="O52" s="6">
        <v>6395128175</v>
      </c>
      <c r="P52" s="6"/>
      <c r="Q52" s="6">
        <v>0</v>
      </c>
      <c r="R52" s="6"/>
      <c r="S52" s="6">
        <f t="shared" si="2"/>
        <v>16916153965</v>
      </c>
      <c r="T52" s="6"/>
      <c r="U52" s="8">
        <f t="shared" si="3"/>
        <v>4.4766648610303356E-3</v>
      </c>
    </row>
    <row r="53" spans="1:21" x14ac:dyDescent="0.55000000000000004">
      <c r="A53" s="3" t="s">
        <v>76</v>
      </c>
      <c r="C53" s="6">
        <v>0</v>
      </c>
      <c r="D53" s="6"/>
      <c r="E53" s="6">
        <v>139772938471</v>
      </c>
      <c r="F53" s="6"/>
      <c r="G53" s="6">
        <v>0</v>
      </c>
      <c r="H53" s="6"/>
      <c r="I53" s="6">
        <f t="shared" si="0"/>
        <v>139772938471</v>
      </c>
      <c r="J53" s="6"/>
      <c r="K53" s="8">
        <f t="shared" si="1"/>
        <v>4.9900187974525223E-2</v>
      </c>
      <c r="L53" s="6"/>
      <c r="M53" s="6">
        <v>0</v>
      </c>
      <c r="N53" s="6"/>
      <c r="O53" s="6">
        <v>139772938471</v>
      </c>
      <c r="P53" s="6"/>
      <c r="Q53" s="6">
        <v>0</v>
      </c>
      <c r="R53" s="6"/>
      <c r="S53" s="6">
        <f t="shared" si="2"/>
        <v>139772938471</v>
      </c>
      <c r="T53" s="6"/>
      <c r="U53" s="8">
        <f t="shared" si="3"/>
        <v>3.6989294580240056E-2</v>
      </c>
    </row>
    <row r="54" spans="1:21" x14ac:dyDescent="0.55000000000000004">
      <c r="A54" s="3" t="s">
        <v>73</v>
      </c>
      <c r="C54" s="6">
        <v>0</v>
      </c>
      <c r="D54" s="6"/>
      <c r="E54" s="6">
        <v>14792818875</v>
      </c>
      <c r="F54" s="6"/>
      <c r="G54" s="6">
        <v>0</v>
      </c>
      <c r="H54" s="6"/>
      <c r="I54" s="6">
        <f t="shared" si="0"/>
        <v>14792818875</v>
      </c>
      <c r="J54" s="6"/>
      <c r="K54" s="8">
        <f t="shared" si="1"/>
        <v>5.2811685195325456E-3</v>
      </c>
      <c r="L54" s="6"/>
      <c r="M54" s="6">
        <v>0</v>
      </c>
      <c r="N54" s="6"/>
      <c r="O54" s="6">
        <v>14792818875</v>
      </c>
      <c r="P54" s="6"/>
      <c r="Q54" s="6">
        <v>0</v>
      </c>
      <c r="R54" s="6"/>
      <c r="S54" s="6">
        <f t="shared" si="2"/>
        <v>14792818875</v>
      </c>
      <c r="T54" s="6"/>
      <c r="U54" s="8">
        <f t="shared" si="3"/>
        <v>3.9147487419607914E-3</v>
      </c>
    </row>
    <row r="55" spans="1:21" x14ac:dyDescent="0.55000000000000004">
      <c r="A55" s="3" t="s">
        <v>43</v>
      </c>
      <c r="C55" s="6">
        <v>0</v>
      </c>
      <c r="D55" s="6"/>
      <c r="E55" s="6">
        <v>-46731866850</v>
      </c>
      <c r="F55" s="6"/>
      <c r="G55" s="6">
        <v>0</v>
      </c>
      <c r="H55" s="6"/>
      <c r="I55" s="6">
        <f t="shared" si="0"/>
        <v>-46731866850</v>
      </c>
      <c r="J55" s="6"/>
      <c r="K55" s="8">
        <f t="shared" si="1"/>
        <v>-1.668369403780769E-2</v>
      </c>
      <c r="L55" s="6"/>
      <c r="M55" s="6">
        <v>0</v>
      </c>
      <c r="N55" s="6"/>
      <c r="O55" s="6">
        <v>-949900050</v>
      </c>
      <c r="P55" s="6"/>
      <c r="Q55" s="6">
        <v>0</v>
      </c>
      <c r="R55" s="6"/>
      <c r="S55" s="6">
        <f t="shared" si="2"/>
        <v>-949900050</v>
      </c>
      <c r="T55" s="6"/>
      <c r="U55" s="8">
        <f t="shared" si="3"/>
        <v>-2.5138008226481393E-4</v>
      </c>
    </row>
    <row r="56" spans="1:21" x14ac:dyDescent="0.55000000000000004">
      <c r="A56" s="3" t="s">
        <v>67</v>
      </c>
      <c r="C56" s="6">
        <v>0</v>
      </c>
      <c r="D56" s="6"/>
      <c r="E56" s="6">
        <v>7875858150</v>
      </c>
      <c r="F56" s="6"/>
      <c r="G56" s="6">
        <v>0</v>
      </c>
      <c r="H56" s="6"/>
      <c r="I56" s="6">
        <f t="shared" si="0"/>
        <v>7875858150</v>
      </c>
      <c r="J56" s="6"/>
      <c r="K56" s="8">
        <f t="shared" si="1"/>
        <v>2.8117517342402961E-3</v>
      </c>
      <c r="L56" s="6"/>
      <c r="M56" s="6">
        <v>0</v>
      </c>
      <c r="N56" s="6"/>
      <c r="O56" s="6">
        <v>10881119813</v>
      </c>
      <c r="P56" s="6"/>
      <c r="Q56" s="6">
        <v>0</v>
      </c>
      <c r="R56" s="6"/>
      <c r="S56" s="6">
        <f t="shared" si="2"/>
        <v>10881119813</v>
      </c>
      <c r="T56" s="6"/>
      <c r="U56" s="8">
        <f t="shared" si="3"/>
        <v>2.8795627431804399E-3</v>
      </c>
    </row>
    <row r="57" spans="1:21" x14ac:dyDescent="0.55000000000000004">
      <c r="A57" s="3" t="s">
        <v>29</v>
      </c>
      <c r="C57" s="6">
        <v>0</v>
      </c>
      <c r="D57" s="6"/>
      <c r="E57" s="6">
        <v>417501000</v>
      </c>
      <c r="F57" s="6"/>
      <c r="G57" s="6">
        <v>0</v>
      </c>
      <c r="H57" s="6"/>
      <c r="I57" s="6">
        <f t="shared" si="0"/>
        <v>417501000</v>
      </c>
      <c r="J57" s="6"/>
      <c r="K57" s="8">
        <f t="shared" si="1"/>
        <v>1.4905158757805431E-4</v>
      </c>
      <c r="L57" s="6"/>
      <c r="M57" s="6">
        <v>0</v>
      </c>
      <c r="N57" s="6"/>
      <c r="O57" s="6">
        <v>631221750</v>
      </c>
      <c r="P57" s="6"/>
      <c r="Q57" s="6">
        <v>0</v>
      </c>
      <c r="R57" s="6"/>
      <c r="S57" s="6">
        <f t="shared" si="2"/>
        <v>631221750</v>
      </c>
      <c r="T57" s="6"/>
      <c r="U57" s="8">
        <f t="shared" si="3"/>
        <v>1.6704554909997092E-4</v>
      </c>
    </row>
    <row r="58" spans="1:21" x14ac:dyDescent="0.55000000000000004">
      <c r="A58" s="3" t="s">
        <v>27</v>
      </c>
      <c r="C58" s="6">
        <v>0</v>
      </c>
      <c r="D58" s="6"/>
      <c r="E58" s="6">
        <v>36116662416</v>
      </c>
      <c r="F58" s="6"/>
      <c r="G58" s="6">
        <v>0</v>
      </c>
      <c r="H58" s="6"/>
      <c r="I58" s="6">
        <f t="shared" si="0"/>
        <v>36116662416</v>
      </c>
      <c r="J58" s="6"/>
      <c r="K58" s="8">
        <f t="shared" si="1"/>
        <v>1.2893971202764656E-2</v>
      </c>
      <c r="L58" s="6"/>
      <c r="M58" s="6">
        <v>0</v>
      </c>
      <c r="N58" s="6"/>
      <c r="O58" s="6">
        <v>44726074524</v>
      </c>
      <c r="P58" s="6"/>
      <c r="Q58" s="6">
        <v>0</v>
      </c>
      <c r="R58" s="6"/>
      <c r="S58" s="6">
        <f t="shared" si="2"/>
        <v>44726074524</v>
      </c>
      <c r="T58" s="6"/>
      <c r="U58" s="8">
        <f t="shared" si="3"/>
        <v>1.1836239289834041E-2</v>
      </c>
    </row>
    <row r="59" spans="1:21" x14ac:dyDescent="0.55000000000000004">
      <c r="A59" s="3" t="s">
        <v>45</v>
      </c>
      <c r="C59" s="6">
        <v>0</v>
      </c>
      <c r="D59" s="6"/>
      <c r="E59" s="6">
        <v>30692287800</v>
      </c>
      <c r="F59" s="6"/>
      <c r="G59" s="6">
        <v>0</v>
      </c>
      <c r="H59" s="6"/>
      <c r="I59" s="6">
        <f t="shared" si="0"/>
        <v>30692287800</v>
      </c>
      <c r="J59" s="6"/>
      <c r="K59" s="8">
        <f t="shared" si="1"/>
        <v>1.0957420995380964E-2</v>
      </c>
      <c r="L59" s="6"/>
      <c r="M59" s="6">
        <v>0</v>
      </c>
      <c r="N59" s="6"/>
      <c r="O59" s="6">
        <v>15346143900</v>
      </c>
      <c r="P59" s="6"/>
      <c r="Q59" s="6">
        <v>0</v>
      </c>
      <c r="R59" s="6"/>
      <c r="S59" s="6">
        <f t="shared" si="2"/>
        <v>15346143900</v>
      </c>
      <c r="T59" s="6"/>
      <c r="U59" s="8">
        <f t="shared" si="3"/>
        <v>4.0611798220556708E-3</v>
      </c>
    </row>
    <row r="60" spans="1:21" x14ac:dyDescent="0.55000000000000004">
      <c r="A60" s="3" t="s">
        <v>55</v>
      </c>
      <c r="C60" s="6">
        <v>0</v>
      </c>
      <c r="D60" s="6"/>
      <c r="E60" s="6">
        <v>248998513</v>
      </c>
      <c r="F60" s="6"/>
      <c r="G60" s="6">
        <v>0</v>
      </c>
      <c r="H60" s="6"/>
      <c r="I60" s="6">
        <f t="shared" si="0"/>
        <v>248998513</v>
      </c>
      <c r="J60" s="6"/>
      <c r="K60" s="8">
        <f t="shared" si="1"/>
        <v>8.8894694065941865E-5</v>
      </c>
      <c r="L60" s="6"/>
      <c r="M60" s="6">
        <v>0</v>
      </c>
      <c r="N60" s="6"/>
      <c r="O60" s="6">
        <v>30448805</v>
      </c>
      <c r="P60" s="6"/>
      <c r="Q60" s="6">
        <v>0</v>
      </c>
      <c r="R60" s="6"/>
      <c r="S60" s="6">
        <f t="shared" si="2"/>
        <v>30448805</v>
      </c>
      <c r="T60" s="6"/>
      <c r="U60" s="8">
        <f t="shared" si="3"/>
        <v>8.0579247319391948E-6</v>
      </c>
    </row>
    <row r="61" spans="1:21" x14ac:dyDescent="0.55000000000000004">
      <c r="A61" s="3" t="s">
        <v>70</v>
      </c>
      <c r="C61" s="6">
        <v>0</v>
      </c>
      <c r="D61" s="6"/>
      <c r="E61" s="6">
        <v>5695977042</v>
      </c>
      <c r="F61" s="6"/>
      <c r="G61" s="6">
        <v>0</v>
      </c>
      <c r="H61" s="6"/>
      <c r="I61" s="6">
        <f t="shared" si="0"/>
        <v>5695977042</v>
      </c>
      <c r="J61" s="6"/>
      <c r="K61" s="8">
        <f t="shared" si="1"/>
        <v>2.033514700367783E-3</v>
      </c>
      <c r="L61" s="6"/>
      <c r="M61" s="6">
        <v>0</v>
      </c>
      <c r="N61" s="6"/>
      <c r="O61" s="6">
        <v>5695977042</v>
      </c>
      <c r="P61" s="6"/>
      <c r="Q61" s="6">
        <v>0</v>
      </c>
      <c r="R61" s="6"/>
      <c r="S61" s="6">
        <f t="shared" si="2"/>
        <v>5695977042</v>
      </c>
      <c r="T61" s="6"/>
      <c r="U61" s="8">
        <f t="shared" si="3"/>
        <v>1.5073745678784328E-3</v>
      </c>
    </row>
    <row r="62" spans="1:21" x14ac:dyDescent="0.55000000000000004">
      <c r="A62" s="3" t="s">
        <v>44</v>
      </c>
      <c r="C62" s="6">
        <v>0</v>
      </c>
      <c r="D62" s="6"/>
      <c r="E62" s="6">
        <v>21817409400</v>
      </c>
      <c r="F62" s="6"/>
      <c r="G62" s="6">
        <v>0</v>
      </c>
      <c r="H62" s="6"/>
      <c r="I62" s="6">
        <f t="shared" si="0"/>
        <v>21817409400</v>
      </c>
      <c r="J62" s="6"/>
      <c r="K62" s="8">
        <f t="shared" si="1"/>
        <v>7.7890101051503241E-3</v>
      </c>
      <c r="L62" s="6"/>
      <c r="M62" s="6">
        <v>0</v>
      </c>
      <c r="N62" s="6"/>
      <c r="O62" s="6">
        <v>18155329200</v>
      </c>
      <c r="P62" s="6"/>
      <c r="Q62" s="6">
        <v>0</v>
      </c>
      <c r="R62" s="6"/>
      <c r="S62" s="6">
        <f t="shared" si="2"/>
        <v>18155329200</v>
      </c>
      <c r="T62" s="6"/>
      <c r="U62" s="8">
        <f t="shared" si="3"/>
        <v>4.8045982815147536E-3</v>
      </c>
    </row>
    <row r="63" spans="1:21" x14ac:dyDescent="0.55000000000000004">
      <c r="A63" s="3" t="s">
        <v>74</v>
      </c>
      <c r="C63" s="6">
        <v>0</v>
      </c>
      <c r="D63" s="6"/>
      <c r="E63" s="6">
        <v>3179767932</v>
      </c>
      <c r="F63" s="6"/>
      <c r="G63" s="6">
        <v>0</v>
      </c>
      <c r="H63" s="6"/>
      <c r="I63" s="6">
        <f t="shared" si="0"/>
        <v>3179767932</v>
      </c>
      <c r="J63" s="6"/>
      <c r="K63" s="8">
        <f t="shared" si="1"/>
        <v>1.135205564524125E-3</v>
      </c>
      <c r="L63" s="6"/>
      <c r="M63" s="6">
        <v>0</v>
      </c>
      <c r="N63" s="6"/>
      <c r="O63" s="6">
        <v>3179767932</v>
      </c>
      <c r="P63" s="6"/>
      <c r="Q63" s="6">
        <v>0</v>
      </c>
      <c r="R63" s="6"/>
      <c r="S63" s="6">
        <f t="shared" si="2"/>
        <v>3179767932</v>
      </c>
      <c r="T63" s="6"/>
      <c r="U63" s="8">
        <f t="shared" si="3"/>
        <v>8.4148887488654975E-4</v>
      </c>
    </row>
    <row r="64" spans="1:21" x14ac:dyDescent="0.55000000000000004">
      <c r="A64" s="3" t="s">
        <v>46</v>
      </c>
      <c r="C64" s="6">
        <v>0</v>
      </c>
      <c r="D64" s="6"/>
      <c r="E64" s="6">
        <v>5658736346</v>
      </c>
      <c r="F64" s="6"/>
      <c r="G64" s="6">
        <v>0</v>
      </c>
      <c r="H64" s="6"/>
      <c r="I64" s="6">
        <f t="shared" si="0"/>
        <v>5658736346</v>
      </c>
      <c r="J64" s="6"/>
      <c r="K64" s="8">
        <f t="shared" si="1"/>
        <v>2.0202194391317342E-3</v>
      </c>
      <c r="L64" s="6"/>
      <c r="M64" s="6">
        <v>0</v>
      </c>
      <c r="N64" s="6"/>
      <c r="O64" s="6">
        <v>5658736346</v>
      </c>
      <c r="P64" s="6"/>
      <c r="Q64" s="6">
        <v>0</v>
      </c>
      <c r="R64" s="6"/>
      <c r="S64" s="6">
        <f t="shared" si="2"/>
        <v>5658736346</v>
      </c>
      <c r="T64" s="6"/>
      <c r="U64" s="8">
        <f t="shared" si="3"/>
        <v>1.4975192476012322E-3</v>
      </c>
    </row>
    <row r="65" spans="1:21" x14ac:dyDescent="0.55000000000000004">
      <c r="A65" s="3" t="s">
        <v>48</v>
      </c>
      <c r="C65" s="6">
        <v>0</v>
      </c>
      <c r="D65" s="6"/>
      <c r="E65" s="6">
        <v>118086181650</v>
      </c>
      <c r="F65" s="6"/>
      <c r="G65" s="6">
        <v>0</v>
      </c>
      <c r="H65" s="6"/>
      <c r="I65" s="6">
        <f t="shared" si="0"/>
        <v>118086181650</v>
      </c>
      <c r="J65" s="6"/>
      <c r="K65" s="8">
        <f t="shared" si="1"/>
        <v>4.2157822007523348E-2</v>
      </c>
      <c r="L65" s="6"/>
      <c r="M65" s="6">
        <v>0</v>
      </c>
      <c r="N65" s="6"/>
      <c r="O65" s="6">
        <v>191400351300</v>
      </c>
      <c r="P65" s="6"/>
      <c r="Q65" s="6">
        <v>0</v>
      </c>
      <c r="R65" s="6"/>
      <c r="S65" s="6">
        <f t="shared" si="2"/>
        <v>191400351300</v>
      </c>
      <c r="T65" s="6"/>
      <c r="U65" s="8">
        <f t="shared" si="3"/>
        <v>5.0651893381107087E-2</v>
      </c>
    </row>
    <row r="66" spans="1:21" x14ac:dyDescent="0.55000000000000004">
      <c r="A66" s="3" t="s">
        <v>75</v>
      </c>
      <c r="C66" s="6">
        <v>0</v>
      </c>
      <c r="D66" s="6"/>
      <c r="E66" s="6">
        <v>6127022769</v>
      </c>
      <c r="F66" s="6"/>
      <c r="G66" s="6">
        <v>0</v>
      </c>
      <c r="H66" s="6"/>
      <c r="I66" s="6">
        <f t="shared" si="0"/>
        <v>6127022769</v>
      </c>
      <c r="J66" s="6"/>
      <c r="K66" s="8">
        <f t="shared" si="1"/>
        <v>2.1874018765136762E-3</v>
      </c>
      <c r="L66" s="6"/>
      <c r="M66" s="6">
        <v>0</v>
      </c>
      <c r="N66" s="6"/>
      <c r="O66" s="6">
        <v>6127022769</v>
      </c>
      <c r="P66" s="6"/>
      <c r="Q66" s="6">
        <v>0</v>
      </c>
      <c r="R66" s="6"/>
      <c r="S66" s="6">
        <f t="shared" si="2"/>
        <v>6127022769</v>
      </c>
      <c r="T66" s="6"/>
      <c r="U66" s="8">
        <f t="shared" si="3"/>
        <v>1.621445843391216E-3</v>
      </c>
    </row>
    <row r="67" spans="1:21" x14ac:dyDescent="0.55000000000000004">
      <c r="A67" s="3" t="s">
        <v>53</v>
      </c>
      <c r="C67" s="6">
        <v>0</v>
      </c>
      <c r="D67" s="6"/>
      <c r="E67" s="6">
        <v>22774429854</v>
      </c>
      <c r="F67" s="6"/>
      <c r="G67" s="6">
        <v>0</v>
      </c>
      <c r="H67" s="6"/>
      <c r="I67" s="6">
        <f t="shared" si="0"/>
        <v>22774429854</v>
      </c>
      <c r="J67" s="6"/>
      <c r="K67" s="8">
        <f t="shared" si="1"/>
        <v>8.130674958679706E-3</v>
      </c>
      <c r="L67" s="6"/>
      <c r="M67" s="6">
        <v>0</v>
      </c>
      <c r="N67" s="6"/>
      <c r="O67" s="6">
        <v>24535280237</v>
      </c>
      <c r="P67" s="6"/>
      <c r="Q67" s="6">
        <v>0</v>
      </c>
      <c r="R67" s="6"/>
      <c r="S67" s="6">
        <f t="shared" si="2"/>
        <v>24535280237</v>
      </c>
      <c r="T67" s="6"/>
      <c r="U67" s="8">
        <f t="shared" si="3"/>
        <v>6.4929786711426362E-3</v>
      </c>
    </row>
    <row r="68" spans="1:21" x14ac:dyDescent="0.55000000000000004">
      <c r="A68" s="3" t="s">
        <v>52</v>
      </c>
      <c r="C68" s="6">
        <v>0</v>
      </c>
      <c r="D68" s="6"/>
      <c r="E68" s="6">
        <v>39712278912</v>
      </c>
      <c r="F68" s="6"/>
      <c r="G68" s="6">
        <v>0</v>
      </c>
      <c r="H68" s="6"/>
      <c r="I68" s="6">
        <f t="shared" si="0"/>
        <v>39712278912</v>
      </c>
      <c r="J68" s="6"/>
      <c r="K68" s="8">
        <f t="shared" si="1"/>
        <v>1.4177638420449503E-2</v>
      </c>
      <c r="L68" s="6"/>
      <c r="M68" s="6">
        <v>0</v>
      </c>
      <c r="N68" s="6"/>
      <c r="O68" s="6">
        <v>41690073760</v>
      </c>
      <c r="P68" s="6"/>
      <c r="Q68" s="6">
        <v>0</v>
      </c>
      <c r="R68" s="6"/>
      <c r="S68" s="6">
        <f t="shared" si="2"/>
        <v>41690073760</v>
      </c>
      <c r="T68" s="6"/>
      <c r="U68" s="8">
        <f t="shared" si="3"/>
        <v>1.1032796736261842E-2</v>
      </c>
    </row>
    <row r="69" spans="1:21" x14ac:dyDescent="0.55000000000000004">
      <c r="A69" s="3" t="s">
        <v>50</v>
      </c>
      <c r="C69" s="6">
        <v>0</v>
      </c>
      <c r="D69" s="6"/>
      <c r="E69" s="6">
        <v>27227695622</v>
      </c>
      <c r="F69" s="6"/>
      <c r="G69" s="6">
        <v>0</v>
      </c>
      <c r="H69" s="6"/>
      <c r="I69" s="6">
        <f t="shared" si="0"/>
        <v>27227695622</v>
      </c>
      <c r="J69" s="6"/>
      <c r="K69" s="8">
        <f t="shared" si="1"/>
        <v>9.7205306299892429E-3</v>
      </c>
      <c r="L69" s="6"/>
      <c r="M69" s="6">
        <v>0</v>
      </c>
      <c r="N69" s="6"/>
      <c r="O69" s="6">
        <v>27808562539</v>
      </c>
      <c r="P69" s="6"/>
      <c r="Q69" s="6">
        <v>0</v>
      </c>
      <c r="R69" s="6"/>
      <c r="S69" s="6">
        <f t="shared" si="2"/>
        <v>27808562539</v>
      </c>
      <c r="T69" s="6"/>
      <c r="U69" s="8">
        <f t="shared" si="3"/>
        <v>7.3592150444881472E-3</v>
      </c>
    </row>
    <row r="70" spans="1:21" x14ac:dyDescent="0.55000000000000004">
      <c r="A70" s="3" t="s">
        <v>51</v>
      </c>
      <c r="C70" s="6">
        <v>0</v>
      </c>
      <c r="D70" s="6"/>
      <c r="E70" s="6">
        <v>12840690620</v>
      </c>
      <c r="F70" s="6"/>
      <c r="G70" s="6">
        <v>0</v>
      </c>
      <c r="H70" s="6"/>
      <c r="I70" s="6">
        <f t="shared" si="0"/>
        <v>12840690620</v>
      </c>
      <c r="J70" s="6"/>
      <c r="K70" s="8">
        <f t="shared" si="1"/>
        <v>4.5842412892654885E-3</v>
      </c>
      <c r="L70" s="6"/>
      <c r="M70" s="6">
        <v>0</v>
      </c>
      <c r="N70" s="6"/>
      <c r="O70" s="6">
        <v>14028737289</v>
      </c>
      <c r="P70" s="6"/>
      <c r="Q70" s="6">
        <v>0</v>
      </c>
      <c r="R70" s="6"/>
      <c r="S70" s="6">
        <f t="shared" si="2"/>
        <v>14028737289</v>
      </c>
      <c r="T70" s="6"/>
      <c r="U70" s="8">
        <f t="shared" si="3"/>
        <v>3.7125433710423353E-3</v>
      </c>
    </row>
    <row r="71" spans="1:21" x14ac:dyDescent="0.55000000000000004">
      <c r="A71" s="3" t="s">
        <v>39</v>
      </c>
      <c r="C71" s="6">
        <v>0</v>
      </c>
      <c r="D71" s="6"/>
      <c r="E71" s="6">
        <v>2644973151</v>
      </c>
      <c r="F71" s="6"/>
      <c r="G71" s="6">
        <v>0</v>
      </c>
      <c r="H71" s="6"/>
      <c r="I71" s="6">
        <f t="shared" si="0"/>
        <v>2644973151</v>
      </c>
      <c r="J71" s="6"/>
      <c r="K71" s="8">
        <f t="shared" si="1"/>
        <v>9.4427904905108916E-4</v>
      </c>
      <c r="L71" s="6"/>
      <c r="M71" s="6">
        <v>0</v>
      </c>
      <c r="N71" s="6"/>
      <c r="O71" s="6">
        <v>2912927202</v>
      </c>
      <c r="P71" s="6"/>
      <c r="Q71" s="6">
        <v>0</v>
      </c>
      <c r="R71" s="6"/>
      <c r="S71" s="6">
        <f t="shared" si="2"/>
        <v>2912927202</v>
      </c>
      <c r="T71" s="6"/>
      <c r="U71" s="8">
        <f t="shared" si="3"/>
        <v>7.7087255619175338E-4</v>
      </c>
    </row>
    <row r="72" spans="1:21" x14ac:dyDescent="0.55000000000000004">
      <c r="A72" s="3" t="s">
        <v>64</v>
      </c>
      <c r="C72" s="6">
        <v>0</v>
      </c>
      <c r="D72" s="6"/>
      <c r="E72" s="6">
        <v>309849734645</v>
      </c>
      <c r="F72" s="6"/>
      <c r="G72" s="6">
        <v>0</v>
      </c>
      <c r="H72" s="6"/>
      <c r="I72" s="6">
        <f t="shared" si="0"/>
        <v>309849734645</v>
      </c>
      <c r="J72" s="6"/>
      <c r="K72" s="8">
        <f t="shared" si="1"/>
        <v>0.11061912392898726</v>
      </c>
      <c r="L72" s="6"/>
      <c r="M72" s="6">
        <v>0</v>
      </c>
      <c r="N72" s="6"/>
      <c r="O72" s="6">
        <v>407215710288</v>
      </c>
      <c r="P72" s="6"/>
      <c r="Q72" s="6">
        <v>0</v>
      </c>
      <c r="R72" s="6"/>
      <c r="S72" s="6">
        <f t="shared" si="2"/>
        <v>407215710288</v>
      </c>
      <c r="T72" s="6"/>
      <c r="U72" s="8">
        <f>S72/$S$77</f>
        <v>0.10776493669173097</v>
      </c>
    </row>
    <row r="73" spans="1:21" x14ac:dyDescent="0.55000000000000004">
      <c r="A73" s="3" t="s">
        <v>260</v>
      </c>
      <c r="C73" s="6">
        <v>753607</v>
      </c>
      <c r="D73" s="6"/>
      <c r="E73" s="6">
        <v>0</v>
      </c>
      <c r="F73" s="6"/>
      <c r="G73" s="6">
        <v>0</v>
      </c>
      <c r="H73" s="6"/>
      <c r="I73" s="6">
        <f t="shared" si="0"/>
        <v>753607</v>
      </c>
      <c r="J73" s="6"/>
      <c r="K73" s="8">
        <f t="shared" si="1"/>
        <v>2.6904443285150164E-7</v>
      </c>
      <c r="L73" s="6"/>
      <c r="M73" s="6">
        <v>753607</v>
      </c>
      <c r="N73" s="6"/>
      <c r="O73" s="6">
        <v>0</v>
      </c>
      <c r="P73" s="6"/>
      <c r="Q73" s="6">
        <v>0</v>
      </c>
      <c r="R73" s="6"/>
      <c r="S73" s="6">
        <f t="shared" si="2"/>
        <v>753607</v>
      </c>
      <c r="T73" s="6"/>
      <c r="U73" s="8">
        <f t="shared" ref="U73:U76" si="4">S73/$S$77</f>
        <v>1.9943339265572166E-7</v>
      </c>
    </row>
    <row r="74" spans="1:21" x14ac:dyDescent="0.55000000000000004">
      <c r="A74" s="3" t="s">
        <v>261</v>
      </c>
      <c r="C74" s="6">
        <v>4521705</v>
      </c>
      <c r="D74" s="6"/>
      <c r="E74" s="6">
        <v>0</v>
      </c>
      <c r="F74" s="6"/>
      <c r="G74" s="6">
        <v>0</v>
      </c>
      <c r="H74" s="6"/>
      <c r="I74" s="6">
        <f t="shared" ref="I74:I76" si="5">C74+E74+G74</f>
        <v>4521705</v>
      </c>
      <c r="J74" s="6"/>
      <c r="K74" s="8">
        <f t="shared" ref="K74:K76" si="6">I74/$I$77</f>
        <v>1.6142890886719459E-6</v>
      </c>
      <c r="L74" s="6"/>
      <c r="M74" s="6">
        <v>4521705</v>
      </c>
      <c r="N74" s="6"/>
      <c r="O74" s="6">
        <v>0</v>
      </c>
      <c r="P74" s="6"/>
      <c r="Q74" s="6">
        <v>0</v>
      </c>
      <c r="R74" s="6"/>
      <c r="S74" s="6">
        <f t="shared" ref="S74:S76" si="7">M74+O74+Q74</f>
        <v>4521705</v>
      </c>
      <c r="T74" s="6"/>
      <c r="U74" s="8">
        <f t="shared" si="4"/>
        <v>1.1966170281570368E-6</v>
      </c>
    </row>
    <row r="75" spans="1:21" x14ac:dyDescent="0.55000000000000004">
      <c r="A75" s="3" t="s">
        <v>262</v>
      </c>
      <c r="C75" s="6">
        <v>9</v>
      </c>
      <c r="D75" s="6"/>
      <c r="E75" s="6">
        <v>0</v>
      </c>
      <c r="F75" s="6"/>
      <c r="G75" s="6">
        <v>0</v>
      </c>
      <c r="H75" s="6"/>
      <c r="I75" s="6">
        <f t="shared" si="5"/>
        <v>9</v>
      </c>
      <c r="J75" s="6"/>
      <c r="K75" s="8">
        <f t="shared" si="6"/>
        <v>3.2130804194540582E-12</v>
      </c>
      <c r="L75" s="6"/>
      <c r="M75" s="6">
        <v>9</v>
      </c>
      <c r="N75" s="6"/>
      <c r="O75" s="6">
        <v>0</v>
      </c>
      <c r="P75" s="6"/>
      <c r="Q75" s="6">
        <v>0</v>
      </c>
      <c r="R75" s="6"/>
      <c r="S75" s="6">
        <f t="shared" si="7"/>
        <v>9</v>
      </c>
      <c r="T75" s="6"/>
      <c r="U75" s="8">
        <f t="shared" si="4"/>
        <v>2.3817461009538061E-12</v>
      </c>
    </row>
    <row r="76" spans="1:21" x14ac:dyDescent="0.55000000000000004">
      <c r="A76" s="3" t="s">
        <v>263</v>
      </c>
      <c r="C76" s="6">
        <v>175</v>
      </c>
      <c r="D76" s="6"/>
      <c r="E76" s="6">
        <v>0</v>
      </c>
      <c r="F76" s="6"/>
      <c r="G76" s="6">
        <v>0</v>
      </c>
      <c r="H76" s="6"/>
      <c r="I76" s="6">
        <f t="shared" si="5"/>
        <v>175</v>
      </c>
      <c r="J76" s="6"/>
      <c r="K76" s="8">
        <f t="shared" si="6"/>
        <v>6.2476563711606692E-11</v>
      </c>
      <c r="L76" s="6"/>
      <c r="M76" s="6">
        <v>175</v>
      </c>
      <c r="N76" s="6"/>
      <c r="O76" s="6">
        <v>0</v>
      </c>
      <c r="P76" s="6"/>
      <c r="Q76" s="6">
        <v>0</v>
      </c>
      <c r="R76" s="6"/>
      <c r="S76" s="6">
        <f t="shared" si="7"/>
        <v>175</v>
      </c>
      <c r="T76" s="6"/>
      <c r="U76" s="8">
        <f t="shared" si="4"/>
        <v>4.6311729740768456E-11</v>
      </c>
    </row>
    <row r="77" spans="1:21" ht="24.75" thickBot="1" x14ac:dyDescent="0.6">
      <c r="C77" s="7">
        <f>SUM(C8:C76)</f>
        <v>494014290273</v>
      </c>
      <c r="D77" s="6"/>
      <c r="E77" s="7">
        <f>SUM(E8:E76)</f>
        <v>2446445463746</v>
      </c>
      <c r="F77" s="6"/>
      <c r="G77" s="7">
        <f>SUM(G8:G76)</f>
        <v>-139409414442</v>
      </c>
      <c r="H77" s="6"/>
      <c r="I77" s="7">
        <f>SUM(I8:I76)</f>
        <v>2801050339577</v>
      </c>
      <c r="J77" s="6"/>
      <c r="K77" s="9">
        <f>SUM(K8:K76)</f>
        <v>1</v>
      </c>
      <c r="L77" s="6"/>
      <c r="M77" s="7">
        <f>SUM(M8:M76)</f>
        <v>620892949693</v>
      </c>
      <c r="N77" s="6"/>
      <c r="O77" s="7">
        <f>SUM(O8:O76)</f>
        <v>3251129293794</v>
      </c>
      <c r="P77" s="6"/>
      <c r="Q77" s="7">
        <f>SUM(Q8:Q76)</f>
        <v>-93281933428</v>
      </c>
      <c r="R77" s="6"/>
      <c r="S77" s="7">
        <f>SUM(S8:S76)</f>
        <v>3778740310059</v>
      </c>
      <c r="T77" s="6"/>
      <c r="U77" s="9">
        <f>SUM(U8:U76)</f>
        <v>1</v>
      </c>
    </row>
    <row r="78" spans="1:21" ht="24.75" thickTop="1" x14ac:dyDescent="0.55000000000000004">
      <c r="C78" s="4"/>
      <c r="E78" s="10"/>
      <c r="G78" s="4"/>
      <c r="M78" s="4"/>
      <c r="O78" s="10"/>
      <c r="Q78" s="4"/>
    </row>
    <row r="79" spans="1:21" x14ac:dyDescent="0.55000000000000004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1" spans="3:3" x14ac:dyDescent="0.55000000000000004">
      <c r="C81" s="10"/>
    </row>
    <row r="82" spans="3:3" x14ac:dyDescent="0.55000000000000004">
      <c r="C82" s="11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2"/>
  <sheetViews>
    <sheetView rightToLeft="1" topLeftCell="A22" workbookViewId="0">
      <selection activeCell="M42" sqref="M42"/>
    </sheetView>
  </sheetViews>
  <sheetFormatPr defaultRowHeight="24" x14ac:dyDescent="0.55000000000000004"/>
  <cols>
    <col min="1" max="1" width="31.7109375" style="3" bestFit="1" customWidth="1"/>
    <col min="2" max="2" width="1" style="3" customWidth="1"/>
    <col min="3" max="3" width="21.28515625" style="3" bestFit="1" customWidth="1"/>
    <col min="4" max="4" width="1" style="3" customWidth="1"/>
    <col min="5" max="5" width="22.42578125" style="3" bestFit="1" customWidth="1"/>
    <col min="6" max="6" width="1" style="3" customWidth="1"/>
    <col min="7" max="7" width="17.28515625" style="3" bestFit="1" customWidth="1"/>
    <col min="8" max="8" width="1" style="3" customWidth="1"/>
    <col min="9" max="9" width="17.28515625" style="3" bestFit="1" customWidth="1"/>
    <col min="10" max="10" width="1" style="3" customWidth="1"/>
    <col min="11" max="11" width="21.28515625" style="3" bestFit="1" customWidth="1"/>
    <col min="12" max="12" width="1" style="3" customWidth="1"/>
    <col min="13" max="13" width="22.42578125" style="3" bestFit="1" customWidth="1"/>
    <col min="14" max="14" width="1" style="3" customWidth="1"/>
    <col min="15" max="15" width="17.28515625" style="3" bestFit="1" customWidth="1"/>
    <col min="16" max="16" width="1" style="3" customWidth="1"/>
    <col min="17" max="17" width="17.28515625" style="3" bestFit="1" customWidth="1"/>
    <col min="18" max="18" width="1" style="3" customWidth="1"/>
    <col min="19" max="19" width="9.140625" style="3" customWidth="1"/>
    <col min="20" max="16384" width="9.140625" style="3"/>
  </cols>
  <sheetData>
    <row r="2" spans="1:17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 x14ac:dyDescent="0.55000000000000004">
      <c r="A3" s="18" t="s">
        <v>196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 x14ac:dyDescent="0.55000000000000004">
      <c r="A6" s="19" t="s">
        <v>200</v>
      </c>
      <c r="C6" s="20" t="s">
        <v>198</v>
      </c>
      <c r="D6" s="20" t="s">
        <v>198</v>
      </c>
      <c r="E6" s="20" t="s">
        <v>198</v>
      </c>
      <c r="F6" s="20" t="s">
        <v>198</v>
      </c>
      <c r="G6" s="20" t="s">
        <v>198</v>
      </c>
      <c r="H6" s="20" t="s">
        <v>198</v>
      </c>
      <c r="I6" s="20" t="s">
        <v>198</v>
      </c>
      <c r="K6" s="20" t="s">
        <v>199</v>
      </c>
      <c r="L6" s="20" t="s">
        <v>199</v>
      </c>
      <c r="M6" s="20" t="s">
        <v>199</v>
      </c>
      <c r="N6" s="20" t="s">
        <v>199</v>
      </c>
      <c r="O6" s="20" t="s">
        <v>199</v>
      </c>
      <c r="P6" s="20" t="s">
        <v>199</v>
      </c>
      <c r="Q6" s="20" t="s">
        <v>199</v>
      </c>
    </row>
    <row r="7" spans="1:17" ht="24.75" x14ac:dyDescent="0.55000000000000004">
      <c r="A7" s="20" t="s">
        <v>200</v>
      </c>
      <c r="C7" s="20" t="s">
        <v>244</v>
      </c>
      <c r="E7" s="20" t="s">
        <v>241</v>
      </c>
      <c r="G7" s="20" t="s">
        <v>242</v>
      </c>
      <c r="I7" s="20" t="s">
        <v>245</v>
      </c>
      <c r="K7" s="20" t="s">
        <v>244</v>
      </c>
      <c r="M7" s="20" t="s">
        <v>241</v>
      </c>
      <c r="O7" s="20" t="s">
        <v>242</v>
      </c>
      <c r="Q7" s="20" t="s">
        <v>245</v>
      </c>
    </row>
    <row r="8" spans="1:17" x14ac:dyDescent="0.55000000000000004">
      <c r="A8" s="3" t="s">
        <v>175</v>
      </c>
      <c r="C8" s="6">
        <v>0</v>
      </c>
      <c r="D8" s="6"/>
      <c r="E8" s="6">
        <v>-6353979173</v>
      </c>
      <c r="F8" s="6"/>
      <c r="G8" s="6">
        <v>18893123720</v>
      </c>
      <c r="H8" s="6"/>
      <c r="I8" s="6">
        <f>C8+E8+G8</f>
        <v>12539144547</v>
      </c>
      <c r="J8" s="6"/>
      <c r="K8" s="6">
        <v>0</v>
      </c>
      <c r="L8" s="6"/>
      <c r="M8" s="6">
        <v>0</v>
      </c>
      <c r="N8" s="6"/>
      <c r="O8" s="6">
        <v>18893123720</v>
      </c>
      <c r="P8" s="6"/>
      <c r="Q8" s="6">
        <f>K8+M8+O8</f>
        <v>18893123720</v>
      </c>
    </row>
    <row r="9" spans="1:17" x14ac:dyDescent="0.55000000000000004">
      <c r="A9" s="3" t="s">
        <v>133</v>
      </c>
      <c r="C9" s="6">
        <v>0</v>
      </c>
      <c r="D9" s="6"/>
      <c r="E9" s="6">
        <v>-563545963</v>
      </c>
      <c r="F9" s="6"/>
      <c r="G9" s="6">
        <v>1026899968</v>
      </c>
      <c r="H9" s="6"/>
      <c r="I9" s="6">
        <f t="shared" ref="I9:I39" si="0">C9+E9+G9</f>
        <v>463354005</v>
      </c>
      <c r="J9" s="6"/>
      <c r="K9" s="6">
        <v>0</v>
      </c>
      <c r="L9" s="6"/>
      <c r="M9" s="6">
        <v>0</v>
      </c>
      <c r="N9" s="6"/>
      <c r="O9" s="6">
        <v>1026899968</v>
      </c>
      <c r="P9" s="6"/>
      <c r="Q9" s="6">
        <f t="shared" ref="Q9:Q39" si="1">K9+M9+O9</f>
        <v>1026899968</v>
      </c>
    </row>
    <row r="10" spans="1:17" x14ac:dyDescent="0.55000000000000004">
      <c r="A10" s="3" t="s">
        <v>145</v>
      </c>
      <c r="C10" s="6">
        <v>0</v>
      </c>
      <c r="D10" s="6"/>
      <c r="E10" s="6">
        <v>-688107202</v>
      </c>
      <c r="F10" s="6"/>
      <c r="G10" s="6">
        <v>1153122433</v>
      </c>
      <c r="H10" s="6"/>
      <c r="I10" s="6">
        <f t="shared" si="0"/>
        <v>465015231</v>
      </c>
      <c r="J10" s="6"/>
      <c r="K10" s="6">
        <v>0</v>
      </c>
      <c r="L10" s="6"/>
      <c r="M10" s="6">
        <v>0</v>
      </c>
      <c r="N10" s="6"/>
      <c r="O10" s="6">
        <v>1153122433</v>
      </c>
      <c r="P10" s="6"/>
      <c r="Q10" s="6">
        <f t="shared" si="1"/>
        <v>1153122433</v>
      </c>
    </row>
    <row r="11" spans="1:17" x14ac:dyDescent="0.55000000000000004">
      <c r="A11" s="3" t="s">
        <v>112</v>
      </c>
      <c r="C11" s="6">
        <v>0</v>
      </c>
      <c r="D11" s="6"/>
      <c r="E11" s="6">
        <v>-200348760</v>
      </c>
      <c r="F11" s="6"/>
      <c r="G11" s="6">
        <v>235527372</v>
      </c>
      <c r="H11" s="6"/>
      <c r="I11" s="6">
        <f t="shared" si="0"/>
        <v>35178612</v>
      </c>
      <c r="J11" s="6"/>
      <c r="K11" s="6">
        <v>0</v>
      </c>
      <c r="L11" s="6"/>
      <c r="M11" s="6">
        <v>0</v>
      </c>
      <c r="N11" s="6"/>
      <c r="O11" s="6">
        <v>235527372</v>
      </c>
      <c r="P11" s="6"/>
      <c r="Q11" s="6">
        <f t="shared" si="1"/>
        <v>235527372</v>
      </c>
    </row>
    <row r="12" spans="1:17" x14ac:dyDescent="0.55000000000000004">
      <c r="A12" s="3" t="s">
        <v>151</v>
      </c>
      <c r="C12" s="6">
        <v>0</v>
      </c>
      <c r="D12" s="6"/>
      <c r="E12" s="6">
        <v>-1584149212</v>
      </c>
      <c r="F12" s="6"/>
      <c r="G12" s="6">
        <v>2393692828</v>
      </c>
      <c r="H12" s="6"/>
      <c r="I12" s="6">
        <f t="shared" si="0"/>
        <v>809543616</v>
      </c>
      <c r="J12" s="6"/>
      <c r="K12" s="6">
        <v>0</v>
      </c>
      <c r="L12" s="6"/>
      <c r="M12" s="6">
        <v>0</v>
      </c>
      <c r="N12" s="6"/>
      <c r="O12" s="6">
        <v>2393692828</v>
      </c>
      <c r="P12" s="6"/>
      <c r="Q12" s="6">
        <f t="shared" si="1"/>
        <v>2393692828</v>
      </c>
    </row>
    <row r="13" spans="1:17" x14ac:dyDescent="0.55000000000000004">
      <c r="A13" s="3" t="s">
        <v>239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f t="shared" si="0"/>
        <v>0</v>
      </c>
      <c r="J13" s="6"/>
      <c r="K13" s="6">
        <v>0</v>
      </c>
      <c r="L13" s="6"/>
      <c r="M13" s="6">
        <v>0</v>
      </c>
      <c r="N13" s="6"/>
      <c r="O13" s="6">
        <v>180071129</v>
      </c>
      <c r="P13" s="6"/>
      <c r="Q13" s="6">
        <f t="shared" si="1"/>
        <v>180071129</v>
      </c>
    </row>
    <row r="14" spans="1:17" x14ac:dyDescent="0.55000000000000004">
      <c r="A14" s="3" t="s">
        <v>169</v>
      </c>
      <c r="C14" s="6">
        <v>1437539494</v>
      </c>
      <c r="D14" s="6"/>
      <c r="E14" s="6">
        <v>0</v>
      </c>
      <c r="F14" s="6"/>
      <c r="G14" s="6">
        <v>0</v>
      </c>
      <c r="H14" s="6"/>
      <c r="I14" s="6">
        <f t="shared" si="0"/>
        <v>1437539494</v>
      </c>
      <c r="J14" s="6"/>
      <c r="K14" s="6">
        <v>2838348115</v>
      </c>
      <c r="L14" s="6"/>
      <c r="M14" s="6">
        <v>0</v>
      </c>
      <c r="N14" s="6"/>
      <c r="O14" s="6">
        <v>0</v>
      </c>
      <c r="P14" s="6"/>
      <c r="Q14" s="6">
        <f t="shared" si="1"/>
        <v>2838348115</v>
      </c>
    </row>
    <row r="15" spans="1:17" x14ac:dyDescent="0.55000000000000004">
      <c r="A15" s="3" t="s">
        <v>172</v>
      </c>
      <c r="C15" s="6">
        <v>3951662763</v>
      </c>
      <c r="D15" s="6"/>
      <c r="E15" s="6">
        <v>0</v>
      </c>
      <c r="F15" s="6"/>
      <c r="G15" s="6">
        <v>0</v>
      </c>
      <c r="H15" s="6"/>
      <c r="I15" s="6">
        <f t="shared" si="0"/>
        <v>3951662763</v>
      </c>
      <c r="J15" s="6"/>
      <c r="K15" s="6">
        <v>8256703296</v>
      </c>
      <c r="L15" s="6"/>
      <c r="M15" s="6">
        <v>0</v>
      </c>
      <c r="N15" s="6"/>
      <c r="O15" s="6">
        <v>0</v>
      </c>
      <c r="P15" s="6"/>
      <c r="Q15" s="6">
        <f t="shared" si="1"/>
        <v>8256703296</v>
      </c>
    </row>
    <row r="16" spans="1:17" x14ac:dyDescent="0.55000000000000004">
      <c r="A16" s="3" t="s">
        <v>166</v>
      </c>
      <c r="C16" s="6">
        <v>8057209084</v>
      </c>
      <c r="D16" s="6"/>
      <c r="E16" s="6">
        <v>-1199782</v>
      </c>
      <c r="F16" s="6"/>
      <c r="G16" s="6">
        <v>0</v>
      </c>
      <c r="H16" s="6"/>
      <c r="I16" s="6">
        <f t="shared" si="0"/>
        <v>8056009302</v>
      </c>
      <c r="J16" s="6"/>
      <c r="K16" s="6">
        <v>15920720236</v>
      </c>
      <c r="L16" s="6"/>
      <c r="M16" s="6">
        <v>-599890</v>
      </c>
      <c r="N16" s="6"/>
      <c r="O16" s="6">
        <v>0</v>
      </c>
      <c r="P16" s="6"/>
      <c r="Q16" s="6">
        <f t="shared" si="1"/>
        <v>15920120346</v>
      </c>
    </row>
    <row r="17" spans="1:17" x14ac:dyDescent="0.55000000000000004">
      <c r="A17" s="3" t="s">
        <v>163</v>
      </c>
      <c r="C17" s="6">
        <v>5331395701</v>
      </c>
      <c r="D17" s="6"/>
      <c r="E17" s="6">
        <v>0</v>
      </c>
      <c r="F17" s="6"/>
      <c r="G17" s="6">
        <v>0</v>
      </c>
      <c r="H17" s="6"/>
      <c r="I17" s="6">
        <f t="shared" si="0"/>
        <v>5331395701</v>
      </c>
      <c r="J17" s="6"/>
      <c r="K17" s="6">
        <v>10631161508</v>
      </c>
      <c r="L17" s="6"/>
      <c r="M17" s="6">
        <v>-399927</v>
      </c>
      <c r="N17" s="6"/>
      <c r="O17" s="6">
        <v>0</v>
      </c>
      <c r="P17" s="6"/>
      <c r="Q17" s="6">
        <f t="shared" si="1"/>
        <v>10630761581</v>
      </c>
    </row>
    <row r="18" spans="1:17" x14ac:dyDescent="0.55000000000000004">
      <c r="A18" s="3" t="s">
        <v>160</v>
      </c>
      <c r="C18" s="6">
        <v>31118210</v>
      </c>
      <c r="D18" s="6"/>
      <c r="E18" s="6">
        <v>0</v>
      </c>
      <c r="F18" s="6"/>
      <c r="G18" s="6">
        <v>0</v>
      </c>
      <c r="H18" s="6"/>
      <c r="I18" s="6">
        <f t="shared" si="0"/>
        <v>31118210</v>
      </c>
      <c r="J18" s="6"/>
      <c r="K18" s="6">
        <v>61311724</v>
      </c>
      <c r="L18" s="6"/>
      <c r="M18" s="6">
        <v>0</v>
      </c>
      <c r="N18" s="6"/>
      <c r="O18" s="6">
        <v>0</v>
      </c>
      <c r="P18" s="6"/>
      <c r="Q18" s="6">
        <f t="shared" si="1"/>
        <v>61311724</v>
      </c>
    </row>
    <row r="19" spans="1:17" x14ac:dyDescent="0.55000000000000004">
      <c r="A19" s="3" t="s">
        <v>87</v>
      </c>
      <c r="C19" s="6">
        <v>849339970</v>
      </c>
      <c r="D19" s="6"/>
      <c r="E19" s="6">
        <v>249954688</v>
      </c>
      <c r="F19" s="6"/>
      <c r="G19" s="6">
        <v>0</v>
      </c>
      <c r="H19" s="6"/>
      <c r="I19" s="6">
        <f t="shared" si="0"/>
        <v>1099294658</v>
      </c>
      <c r="J19" s="6"/>
      <c r="K19" s="6">
        <v>1672781809</v>
      </c>
      <c r="L19" s="6"/>
      <c r="M19" s="6">
        <v>428522317</v>
      </c>
      <c r="N19" s="6"/>
      <c r="O19" s="6">
        <v>0</v>
      </c>
      <c r="P19" s="6"/>
      <c r="Q19" s="6">
        <f t="shared" si="1"/>
        <v>2101304126</v>
      </c>
    </row>
    <row r="20" spans="1:17" x14ac:dyDescent="0.55000000000000004">
      <c r="A20" s="3" t="s">
        <v>100</v>
      </c>
      <c r="C20" s="6">
        <v>0</v>
      </c>
      <c r="D20" s="6"/>
      <c r="E20" s="6">
        <v>150782666</v>
      </c>
      <c r="F20" s="6"/>
      <c r="G20" s="6">
        <v>0</v>
      </c>
      <c r="H20" s="6"/>
      <c r="I20" s="6">
        <f t="shared" si="0"/>
        <v>150782666</v>
      </c>
      <c r="J20" s="6"/>
      <c r="K20" s="6">
        <v>0</v>
      </c>
      <c r="L20" s="6"/>
      <c r="M20" s="6">
        <v>335059260</v>
      </c>
      <c r="N20" s="6"/>
      <c r="O20" s="6">
        <v>0</v>
      </c>
      <c r="P20" s="6"/>
      <c r="Q20" s="6">
        <f t="shared" si="1"/>
        <v>335059260</v>
      </c>
    </row>
    <row r="21" spans="1:17" x14ac:dyDescent="0.55000000000000004">
      <c r="A21" s="3" t="s">
        <v>136</v>
      </c>
      <c r="C21" s="6">
        <v>0</v>
      </c>
      <c r="D21" s="6"/>
      <c r="E21" s="6">
        <v>174918290</v>
      </c>
      <c r="F21" s="6"/>
      <c r="G21" s="6">
        <v>0</v>
      </c>
      <c r="H21" s="6"/>
      <c r="I21" s="6">
        <f t="shared" si="0"/>
        <v>174918290</v>
      </c>
      <c r="J21" s="6"/>
      <c r="K21" s="6">
        <v>0</v>
      </c>
      <c r="L21" s="6"/>
      <c r="M21" s="6">
        <v>358684977</v>
      </c>
      <c r="N21" s="6"/>
      <c r="O21" s="6">
        <v>0</v>
      </c>
      <c r="P21" s="6"/>
      <c r="Q21" s="6">
        <f t="shared" si="1"/>
        <v>358684977</v>
      </c>
    </row>
    <row r="22" spans="1:17" x14ac:dyDescent="0.55000000000000004">
      <c r="A22" s="3" t="s">
        <v>130</v>
      </c>
      <c r="C22" s="6">
        <v>0</v>
      </c>
      <c r="D22" s="6"/>
      <c r="E22" s="6">
        <v>1195939501</v>
      </c>
      <c r="F22" s="6"/>
      <c r="G22" s="6">
        <v>0</v>
      </c>
      <c r="H22" s="6"/>
      <c r="I22" s="6">
        <f t="shared" si="0"/>
        <v>1195939501</v>
      </c>
      <c r="J22" s="6"/>
      <c r="K22" s="6">
        <v>0</v>
      </c>
      <c r="L22" s="6"/>
      <c r="M22" s="6">
        <v>2531353357</v>
      </c>
      <c r="N22" s="6"/>
      <c r="O22" s="6">
        <v>0</v>
      </c>
      <c r="P22" s="6"/>
      <c r="Q22" s="6">
        <f t="shared" si="1"/>
        <v>2531353357</v>
      </c>
    </row>
    <row r="23" spans="1:17" x14ac:dyDescent="0.55000000000000004">
      <c r="A23" s="3" t="s">
        <v>121</v>
      </c>
      <c r="C23" s="6">
        <v>0</v>
      </c>
      <c r="D23" s="6"/>
      <c r="E23" s="6">
        <v>167089710</v>
      </c>
      <c r="F23" s="6"/>
      <c r="G23" s="6">
        <v>0</v>
      </c>
      <c r="H23" s="6"/>
      <c r="I23" s="6">
        <f t="shared" si="0"/>
        <v>167089710</v>
      </c>
      <c r="J23" s="6"/>
      <c r="K23" s="6">
        <v>0</v>
      </c>
      <c r="L23" s="6"/>
      <c r="M23" s="6">
        <v>489151326</v>
      </c>
      <c r="N23" s="6"/>
      <c r="O23" s="6">
        <v>0</v>
      </c>
      <c r="P23" s="6"/>
      <c r="Q23" s="6">
        <f t="shared" si="1"/>
        <v>489151326</v>
      </c>
    </row>
    <row r="24" spans="1:17" x14ac:dyDescent="0.55000000000000004">
      <c r="A24" s="3" t="s">
        <v>109</v>
      </c>
      <c r="C24" s="6">
        <v>0</v>
      </c>
      <c r="D24" s="6"/>
      <c r="E24" s="6">
        <v>142541377</v>
      </c>
      <c r="F24" s="6"/>
      <c r="G24" s="6">
        <v>0</v>
      </c>
      <c r="H24" s="6"/>
      <c r="I24" s="6">
        <f t="shared" si="0"/>
        <v>142541377</v>
      </c>
      <c r="J24" s="6"/>
      <c r="K24" s="6">
        <v>0</v>
      </c>
      <c r="L24" s="6"/>
      <c r="M24" s="6">
        <v>287091786</v>
      </c>
      <c r="N24" s="6"/>
      <c r="O24" s="6">
        <v>0</v>
      </c>
      <c r="P24" s="6"/>
      <c r="Q24" s="6">
        <f t="shared" si="1"/>
        <v>287091786</v>
      </c>
    </row>
    <row r="25" spans="1:17" x14ac:dyDescent="0.55000000000000004">
      <c r="A25" s="3" t="s">
        <v>94</v>
      </c>
      <c r="C25" s="6">
        <v>0</v>
      </c>
      <c r="D25" s="6"/>
      <c r="E25" s="6">
        <v>5201075</v>
      </c>
      <c r="F25" s="6"/>
      <c r="G25" s="6">
        <v>0</v>
      </c>
      <c r="H25" s="6"/>
      <c r="I25" s="6">
        <f t="shared" si="0"/>
        <v>5201075</v>
      </c>
      <c r="J25" s="6"/>
      <c r="K25" s="6">
        <v>0</v>
      </c>
      <c r="L25" s="6"/>
      <c r="M25" s="6">
        <v>13926092</v>
      </c>
      <c r="N25" s="6"/>
      <c r="O25" s="6">
        <v>0</v>
      </c>
      <c r="P25" s="6"/>
      <c r="Q25" s="6">
        <f t="shared" si="1"/>
        <v>13926092</v>
      </c>
    </row>
    <row r="26" spans="1:17" x14ac:dyDescent="0.55000000000000004">
      <c r="A26" s="3" t="s">
        <v>157</v>
      </c>
      <c r="C26" s="6">
        <v>0</v>
      </c>
      <c r="D26" s="6"/>
      <c r="E26" s="6">
        <v>498349182</v>
      </c>
      <c r="F26" s="6"/>
      <c r="G26" s="6">
        <v>0</v>
      </c>
      <c r="H26" s="6"/>
      <c r="I26" s="6">
        <f t="shared" si="0"/>
        <v>498349182</v>
      </c>
      <c r="J26" s="6"/>
      <c r="K26" s="6">
        <v>0</v>
      </c>
      <c r="L26" s="6"/>
      <c r="M26" s="6">
        <v>1005478479</v>
      </c>
      <c r="N26" s="6"/>
      <c r="O26" s="6">
        <v>0</v>
      </c>
      <c r="P26" s="6"/>
      <c r="Q26" s="6">
        <f t="shared" si="1"/>
        <v>1005478479</v>
      </c>
    </row>
    <row r="27" spans="1:17" x14ac:dyDescent="0.55000000000000004">
      <c r="A27" s="3" t="s">
        <v>177</v>
      </c>
      <c r="C27" s="6">
        <v>0</v>
      </c>
      <c r="D27" s="6"/>
      <c r="E27" s="6">
        <v>10836330</v>
      </c>
      <c r="F27" s="6"/>
      <c r="G27" s="6">
        <v>0</v>
      </c>
      <c r="H27" s="6"/>
      <c r="I27" s="6">
        <f t="shared" si="0"/>
        <v>10836330</v>
      </c>
      <c r="J27" s="6"/>
      <c r="K27" s="6">
        <v>0</v>
      </c>
      <c r="L27" s="6"/>
      <c r="M27" s="6">
        <v>10836330</v>
      </c>
      <c r="N27" s="6"/>
      <c r="O27" s="6">
        <v>0</v>
      </c>
      <c r="P27" s="6"/>
      <c r="Q27" s="6">
        <f t="shared" si="1"/>
        <v>10836330</v>
      </c>
    </row>
    <row r="28" spans="1:17" x14ac:dyDescent="0.55000000000000004">
      <c r="A28" s="3" t="s">
        <v>115</v>
      </c>
      <c r="C28" s="6">
        <v>0</v>
      </c>
      <c r="D28" s="6"/>
      <c r="E28" s="6">
        <v>112038873</v>
      </c>
      <c r="F28" s="6"/>
      <c r="G28" s="6">
        <v>0</v>
      </c>
      <c r="H28" s="6"/>
      <c r="I28" s="6">
        <f t="shared" si="0"/>
        <v>112038873</v>
      </c>
      <c r="J28" s="6"/>
      <c r="K28" s="6">
        <v>0</v>
      </c>
      <c r="L28" s="6"/>
      <c r="M28" s="6">
        <v>276485484</v>
      </c>
      <c r="N28" s="6"/>
      <c r="O28" s="6">
        <v>0</v>
      </c>
      <c r="P28" s="6"/>
      <c r="Q28" s="6">
        <f t="shared" si="1"/>
        <v>276485484</v>
      </c>
    </row>
    <row r="29" spans="1:17" x14ac:dyDescent="0.55000000000000004">
      <c r="A29" s="3" t="s">
        <v>106</v>
      </c>
      <c r="C29" s="6">
        <v>0</v>
      </c>
      <c r="D29" s="6"/>
      <c r="E29" s="6">
        <v>150902643</v>
      </c>
      <c r="F29" s="6"/>
      <c r="G29" s="6">
        <v>0</v>
      </c>
      <c r="H29" s="6"/>
      <c r="I29" s="6">
        <f t="shared" si="0"/>
        <v>150902643</v>
      </c>
      <c r="J29" s="6"/>
      <c r="K29" s="6">
        <v>0</v>
      </c>
      <c r="L29" s="6"/>
      <c r="M29" s="6">
        <v>342197965</v>
      </c>
      <c r="N29" s="6"/>
      <c r="O29" s="6">
        <v>0</v>
      </c>
      <c r="P29" s="6"/>
      <c r="Q29" s="6">
        <f t="shared" si="1"/>
        <v>342197965</v>
      </c>
    </row>
    <row r="30" spans="1:17" x14ac:dyDescent="0.55000000000000004">
      <c r="A30" s="3" t="s">
        <v>154</v>
      </c>
      <c r="C30" s="6">
        <v>0</v>
      </c>
      <c r="D30" s="6"/>
      <c r="E30" s="6">
        <v>133835738</v>
      </c>
      <c r="F30" s="6"/>
      <c r="G30" s="6">
        <v>0</v>
      </c>
      <c r="H30" s="6"/>
      <c r="I30" s="6">
        <f t="shared" si="0"/>
        <v>133835738</v>
      </c>
      <c r="J30" s="6"/>
      <c r="K30" s="6">
        <v>0</v>
      </c>
      <c r="L30" s="6"/>
      <c r="M30" s="6">
        <v>324211226</v>
      </c>
      <c r="N30" s="6"/>
      <c r="O30" s="6">
        <v>0</v>
      </c>
      <c r="P30" s="6"/>
      <c r="Q30" s="6">
        <f t="shared" si="1"/>
        <v>324211226</v>
      </c>
    </row>
    <row r="31" spans="1:17" x14ac:dyDescent="0.55000000000000004">
      <c r="A31" s="3" t="s">
        <v>103</v>
      </c>
      <c r="C31" s="6">
        <v>0</v>
      </c>
      <c r="D31" s="6"/>
      <c r="E31" s="6">
        <v>235125489</v>
      </c>
      <c r="F31" s="6"/>
      <c r="G31" s="6">
        <v>0</v>
      </c>
      <c r="H31" s="6"/>
      <c r="I31" s="6">
        <f t="shared" si="0"/>
        <v>235125489</v>
      </c>
      <c r="J31" s="6"/>
      <c r="K31" s="6">
        <v>0</v>
      </c>
      <c r="L31" s="6"/>
      <c r="M31" s="6">
        <v>413133922</v>
      </c>
      <c r="N31" s="6"/>
      <c r="O31" s="6">
        <v>0</v>
      </c>
      <c r="P31" s="6"/>
      <c r="Q31" s="6">
        <f t="shared" si="1"/>
        <v>413133922</v>
      </c>
    </row>
    <row r="32" spans="1:17" x14ac:dyDescent="0.55000000000000004">
      <c r="A32" s="3" t="s">
        <v>97</v>
      </c>
      <c r="C32" s="6">
        <v>0</v>
      </c>
      <c r="D32" s="6"/>
      <c r="E32" s="6">
        <v>967367495</v>
      </c>
      <c r="F32" s="6"/>
      <c r="G32" s="6">
        <v>0</v>
      </c>
      <c r="H32" s="6"/>
      <c r="I32" s="6">
        <f t="shared" si="0"/>
        <v>967367495</v>
      </c>
      <c r="J32" s="6"/>
      <c r="K32" s="6">
        <v>0</v>
      </c>
      <c r="L32" s="6"/>
      <c r="M32" s="6">
        <v>1321506561</v>
      </c>
      <c r="N32" s="6"/>
      <c r="O32" s="6">
        <v>0</v>
      </c>
      <c r="P32" s="6"/>
      <c r="Q32" s="6">
        <f t="shared" si="1"/>
        <v>1321506561</v>
      </c>
    </row>
    <row r="33" spans="1:17" x14ac:dyDescent="0.55000000000000004">
      <c r="A33" s="3" t="s">
        <v>91</v>
      </c>
      <c r="C33" s="6">
        <v>0</v>
      </c>
      <c r="D33" s="6"/>
      <c r="E33" s="6">
        <v>241251725</v>
      </c>
      <c r="F33" s="6"/>
      <c r="G33" s="6">
        <v>0</v>
      </c>
      <c r="H33" s="6"/>
      <c r="I33" s="6">
        <f t="shared" si="0"/>
        <v>241251725</v>
      </c>
      <c r="J33" s="6"/>
      <c r="K33" s="6">
        <v>0</v>
      </c>
      <c r="L33" s="6"/>
      <c r="M33" s="6">
        <v>491180267</v>
      </c>
      <c r="N33" s="6"/>
      <c r="O33" s="6">
        <v>0</v>
      </c>
      <c r="P33" s="6"/>
      <c r="Q33" s="6">
        <f t="shared" si="1"/>
        <v>491180267</v>
      </c>
    </row>
    <row r="34" spans="1:17" x14ac:dyDescent="0.55000000000000004">
      <c r="A34" s="3" t="s">
        <v>118</v>
      </c>
      <c r="C34" s="6">
        <v>0</v>
      </c>
      <c r="D34" s="6"/>
      <c r="E34" s="6">
        <v>137015162</v>
      </c>
      <c r="F34" s="6"/>
      <c r="G34" s="6">
        <v>0</v>
      </c>
      <c r="H34" s="6"/>
      <c r="I34" s="6">
        <f t="shared" si="0"/>
        <v>137015162</v>
      </c>
      <c r="J34" s="6"/>
      <c r="K34" s="6">
        <v>0</v>
      </c>
      <c r="L34" s="6"/>
      <c r="M34" s="6">
        <v>347417020</v>
      </c>
      <c r="N34" s="6"/>
      <c r="O34" s="6">
        <v>0</v>
      </c>
      <c r="P34" s="6"/>
      <c r="Q34" s="6">
        <f t="shared" si="1"/>
        <v>347417020</v>
      </c>
    </row>
    <row r="35" spans="1:17" x14ac:dyDescent="0.55000000000000004">
      <c r="A35" s="3" t="s">
        <v>124</v>
      </c>
      <c r="C35" s="6">
        <v>0</v>
      </c>
      <c r="D35" s="6"/>
      <c r="E35" s="6">
        <v>136111039</v>
      </c>
      <c r="F35" s="6"/>
      <c r="G35" s="6">
        <v>0</v>
      </c>
      <c r="H35" s="6"/>
      <c r="I35" s="6">
        <f t="shared" si="0"/>
        <v>136111039</v>
      </c>
      <c r="J35" s="6"/>
      <c r="K35" s="6">
        <v>0</v>
      </c>
      <c r="L35" s="6"/>
      <c r="M35" s="6">
        <v>321631139</v>
      </c>
      <c r="N35" s="6"/>
      <c r="O35" s="6">
        <v>0</v>
      </c>
      <c r="P35" s="6"/>
      <c r="Q35" s="6">
        <f t="shared" si="1"/>
        <v>321631139</v>
      </c>
    </row>
    <row r="36" spans="1:17" x14ac:dyDescent="0.55000000000000004">
      <c r="A36" s="3" t="s">
        <v>139</v>
      </c>
      <c r="C36" s="6">
        <v>0</v>
      </c>
      <c r="D36" s="6"/>
      <c r="E36" s="6">
        <v>150272758</v>
      </c>
      <c r="F36" s="6"/>
      <c r="G36" s="6">
        <v>0</v>
      </c>
      <c r="H36" s="6"/>
      <c r="I36" s="6">
        <f t="shared" si="0"/>
        <v>150272758</v>
      </c>
      <c r="J36" s="6"/>
      <c r="K36" s="6">
        <v>0</v>
      </c>
      <c r="L36" s="6"/>
      <c r="M36" s="6">
        <v>314692959</v>
      </c>
      <c r="N36" s="6"/>
      <c r="O36" s="6">
        <v>0</v>
      </c>
      <c r="P36" s="6"/>
      <c r="Q36" s="6">
        <f t="shared" si="1"/>
        <v>314692959</v>
      </c>
    </row>
    <row r="37" spans="1:17" x14ac:dyDescent="0.55000000000000004">
      <c r="A37" s="3" t="s">
        <v>142</v>
      </c>
      <c r="C37" s="6">
        <v>0</v>
      </c>
      <c r="D37" s="6"/>
      <c r="E37" s="6">
        <v>150602699</v>
      </c>
      <c r="F37" s="6"/>
      <c r="G37" s="6">
        <v>0</v>
      </c>
      <c r="H37" s="6"/>
      <c r="I37" s="6">
        <f t="shared" si="0"/>
        <v>150602699</v>
      </c>
      <c r="J37" s="6"/>
      <c r="K37" s="6">
        <v>0</v>
      </c>
      <c r="L37" s="6"/>
      <c r="M37" s="6">
        <v>330470092</v>
      </c>
      <c r="N37" s="6"/>
      <c r="O37" s="6">
        <v>0</v>
      </c>
      <c r="P37" s="6"/>
      <c r="Q37" s="6">
        <f t="shared" si="1"/>
        <v>330470092</v>
      </c>
    </row>
    <row r="38" spans="1:17" x14ac:dyDescent="0.55000000000000004">
      <c r="A38" s="3" t="s">
        <v>148</v>
      </c>
      <c r="C38" s="6">
        <v>0</v>
      </c>
      <c r="D38" s="6"/>
      <c r="E38" s="6">
        <v>5445293</v>
      </c>
      <c r="F38" s="6"/>
      <c r="G38" s="6">
        <v>0</v>
      </c>
      <c r="H38" s="6"/>
      <c r="I38" s="6">
        <f t="shared" si="0"/>
        <v>5445293</v>
      </c>
      <c r="J38" s="6"/>
      <c r="K38" s="6">
        <v>0</v>
      </c>
      <c r="L38" s="6"/>
      <c r="M38" s="6">
        <v>12264018</v>
      </c>
      <c r="N38" s="6"/>
      <c r="O38" s="6">
        <v>0</v>
      </c>
      <c r="P38" s="6"/>
      <c r="Q38" s="6">
        <f t="shared" si="1"/>
        <v>12264018</v>
      </c>
    </row>
    <row r="39" spans="1:17" x14ac:dyDescent="0.55000000000000004">
      <c r="A39" s="3" t="s">
        <v>127</v>
      </c>
      <c r="C39" s="6">
        <v>0</v>
      </c>
      <c r="D39" s="6"/>
      <c r="E39" s="6">
        <v>61563377</v>
      </c>
      <c r="F39" s="6"/>
      <c r="G39" s="6">
        <v>0</v>
      </c>
      <c r="H39" s="6"/>
      <c r="I39" s="6">
        <f t="shared" si="0"/>
        <v>61563377</v>
      </c>
      <c r="J39" s="6"/>
      <c r="K39" s="6">
        <v>0</v>
      </c>
      <c r="L39" s="6"/>
      <c r="M39" s="6">
        <v>135934797</v>
      </c>
      <c r="N39" s="6"/>
      <c r="O39" s="6">
        <v>0</v>
      </c>
      <c r="P39" s="6"/>
      <c r="Q39" s="6">
        <f t="shared" si="1"/>
        <v>135934797</v>
      </c>
    </row>
    <row r="40" spans="1:17" ht="24.75" thickBot="1" x14ac:dyDescent="0.6">
      <c r="C40" s="7">
        <f>SUM(C8:C39)</f>
        <v>19658265222</v>
      </c>
      <c r="D40" s="6"/>
      <c r="E40" s="7">
        <f>SUM(E8:E39)</f>
        <v>-4314184982</v>
      </c>
      <c r="F40" s="6"/>
      <c r="G40" s="7">
        <f>SUM(G8:G39)</f>
        <v>23702366321</v>
      </c>
      <c r="H40" s="6"/>
      <c r="I40" s="7">
        <f>SUM(I8:I39)</f>
        <v>39046446561</v>
      </c>
      <c r="J40" s="6"/>
      <c r="K40" s="7">
        <f>SUM(K8:K39)</f>
        <v>39381026688</v>
      </c>
      <c r="L40" s="6"/>
      <c r="M40" s="7">
        <f>SUM(M8:M39)</f>
        <v>10090229557</v>
      </c>
      <c r="N40" s="6"/>
      <c r="O40" s="7">
        <f>SUM(O8:O39)</f>
        <v>23882437450</v>
      </c>
      <c r="P40" s="6"/>
      <c r="Q40" s="7">
        <f>SUM(Q8:Q39)</f>
        <v>73353693695</v>
      </c>
    </row>
    <row r="41" spans="1:17" ht="24.75" thickTop="1" x14ac:dyDescent="0.55000000000000004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x14ac:dyDescent="0.55000000000000004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G19" sqref="G19"/>
    </sheetView>
  </sheetViews>
  <sheetFormatPr defaultRowHeight="24" x14ac:dyDescent="0.55000000000000004"/>
  <cols>
    <col min="1" max="1" width="32.42578125" style="3" bestFit="1" customWidth="1"/>
    <col min="2" max="2" width="1" style="3" customWidth="1"/>
    <col min="3" max="3" width="23.5703125" style="3" bestFit="1" customWidth="1"/>
    <col min="4" max="4" width="1" style="3" customWidth="1"/>
    <col min="5" max="5" width="36.140625" style="3" bestFit="1" customWidth="1"/>
    <col min="6" max="6" width="1" style="3" customWidth="1"/>
    <col min="7" max="7" width="31.42578125" style="3" bestFit="1" customWidth="1"/>
    <col min="8" max="8" width="1" style="3" customWidth="1"/>
    <col min="9" max="9" width="36.140625" style="3" bestFit="1" customWidth="1"/>
    <col min="10" max="10" width="1" style="3" customWidth="1"/>
    <col min="11" max="11" width="31.42578125" style="3" bestFit="1" customWidth="1"/>
    <col min="12" max="12" width="1" style="3" customWidth="1"/>
    <col min="13" max="13" width="9.140625" style="3" customWidth="1"/>
    <col min="14" max="16384" width="9.140625" style="3"/>
  </cols>
  <sheetData>
    <row r="2" spans="1:11" ht="24.75" x14ac:dyDescent="0.55000000000000004">
      <c r="B2" s="18" t="s">
        <v>0</v>
      </c>
      <c r="C2" s="18" t="s">
        <v>0</v>
      </c>
      <c r="D2" s="18" t="s">
        <v>0</v>
      </c>
      <c r="E2" s="18" t="s">
        <v>0</v>
      </c>
      <c r="F2" s="18" t="s">
        <v>0</v>
      </c>
    </row>
    <row r="3" spans="1:11" ht="24.75" x14ac:dyDescent="0.55000000000000004">
      <c r="B3" s="18" t="s">
        <v>196</v>
      </c>
      <c r="C3" s="18" t="s">
        <v>196</v>
      </c>
      <c r="D3" s="18" t="s">
        <v>196</v>
      </c>
      <c r="E3" s="18" t="s">
        <v>196</v>
      </c>
      <c r="F3" s="18" t="s">
        <v>196</v>
      </c>
    </row>
    <row r="4" spans="1:11" ht="24.75" x14ac:dyDescent="0.55000000000000004">
      <c r="B4" s="18" t="s">
        <v>2</v>
      </c>
      <c r="C4" s="18" t="s">
        <v>2</v>
      </c>
      <c r="D4" s="18" t="s">
        <v>2</v>
      </c>
      <c r="E4" s="18" t="s">
        <v>2</v>
      </c>
      <c r="F4" s="18" t="s">
        <v>2</v>
      </c>
    </row>
    <row r="6" spans="1:11" ht="24.75" x14ac:dyDescent="0.55000000000000004">
      <c r="A6" s="20" t="s">
        <v>246</v>
      </c>
      <c r="B6" s="20" t="s">
        <v>246</v>
      </c>
      <c r="C6" s="20" t="s">
        <v>246</v>
      </c>
      <c r="E6" s="20" t="s">
        <v>198</v>
      </c>
      <c r="F6" s="20" t="s">
        <v>198</v>
      </c>
      <c r="G6" s="20" t="s">
        <v>198</v>
      </c>
      <c r="I6" s="20" t="s">
        <v>199</v>
      </c>
      <c r="J6" s="20" t="s">
        <v>199</v>
      </c>
      <c r="K6" s="20" t="s">
        <v>199</v>
      </c>
    </row>
    <row r="7" spans="1:11" ht="24.75" x14ac:dyDescent="0.55000000000000004">
      <c r="A7" s="20" t="s">
        <v>247</v>
      </c>
      <c r="C7" s="20" t="s">
        <v>183</v>
      </c>
      <c r="E7" s="20" t="s">
        <v>248</v>
      </c>
      <c r="G7" s="20" t="s">
        <v>249</v>
      </c>
      <c r="I7" s="20" t="s">
        <v>248</v>
      </c>
      <c r="K7" s="20" t="s">
        <v>249</v>
      </c>
    </row>
    <row r="8" spans="1:11" x14ac:dyDescent="0.55000000000000004">
      <c r="A8" s="3" t="s">
        <v>189</v>
      </c>
      <c r="C8" s="3" t="s">
        <v>190</v>
      </c>
      <c r="E8" s="4">
        <v>162447811</v>
      </c>
      <c r="G8" s="8">
        <f>E8/$E$10</f>
        <v>0.1810226678736582</v>
      </c>
      <c r="I8" s="4">
        <v>260958830</v>
      </c>
      <c r="K8" s="8">
        <f>I8/$I$10</f>
        <v>0.15264948858556548</v>
      </c>
    </row>
    <row r="9" spans="1:11" x14ac:dyDescent="0.55000000000000004">
      <c r="A9" s="3" t="s">
        <v>193</v>
      </c>
      <c r="C9" s="3" t="s">
        <v>194</v>
      </c>
      <c r="E9" s="4">
        <v>734941521</v>
      </c>
      <c r="G9" s="8">
        <f>E9/$E$10</f>
        <v>0.81897733212634183</v>
      </c>
      <c r="I9" s="4">
        <v>1448570841</v>
      </c>
      <c r="K9" s="8">
        <f>I9/$I$10</f>
        <v>0.84735051141443452</v>
      </c>
    </row>
    <row r="10" spans="1:11" ht="24.75" thickBot="1" x14ac:dyDescent="0.6">
      <c r="E10" s="5">
        <f>SUM(E8:E9)</f>
        <v>897389332</v>
      </c>
      <c r="G10" s="13">
        <f>SUM(G8:G9)</f>
        <v>1</v>
      </c>
      <c r="I10" s="5">
        <f>SUM(I8:I9)</f>
        <v>1709529671</v>
      </c>
      <c r="K10" s="13">
        <f>SUM(K8:K9)</f>
        <v>1</v>
      </c>
    </row>
    <row r="11" spans="1:11" ht="24.75" thickTop="1" x14ac:dyDescent="0.55000000000000004">
      <c r="E11" s="10"/>
      <c r="I11" s="10"/>
    </row>
  </sheetData>
  <mergeCells count="12">
    <mergeCell ref="A7"/>
    <mergeCell ref="C7"/>
    <mergeCell ref="A6:C6"/>
    <mergeCell ref="E7"/>
    <mergeCell ref="G7"/>
    <mergeCell ref="E6:G6"/>
    <mergeCell ref="I7"/>
    <mergeCell ref="K7"/>
    <mergeCell ref="I6:K6"/>
    <mergeCell ref="B2:F2"/>
    <mergeCell ref="B3:F3"/>
    <mergeCell ref="B4:F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E16" sqref="A14:E16"/>
    </sheetView>
  </sheetViews>
  <sheetFormatPr defaultRowHeight="24" x14ac:dyDescent="0.55000000000000004"/>
  <cols>
    <col min="1" max="1" width="37.42578125" style="1" bestFit="1" customWidth="1"/>
    <col min="2" max="2" width="1" style="1" customWidth="1"/>
    <col min="3" max="3" width="17.5703125" style="1" bestFit="1" customWidth="1"/>
    <col min="4" max="4" width="1" style="1" customWidth="1"/>
    <col min="5" max="5" width="22.285156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18" t="s">
        <v>0</v>
      </c>
      <c r="B2" s="18"/>
      <c r="C2" s="18"/>
      <c r="D2" s="18"/>
      <c r="E2" s="18"/>
    </row>
    <row r="3" spans="1:5" ht="24.75" x14ac:dyDescent="0.55000000000000004">
      <c r="A3" s="18" t="s">
        <v>196</v>
      </c>
      <c r="B3" s="18"/>
      <c r="C3" s="18"/>
      <c r="D3" s="18"/>
      <c r="E3" s="18"/>
    </row>
    <row r="4" spans="1:5" ht="24.75" x14ac:dyDescent="0.55000000000000004">
      <c r="A4" s="18" t="s">
        <v>2</v>
      </c>
      <c r="B4" s="18"/>
      <c r="C4" s="18"/>
      <c r="D4" s="18"/>
      <c r="E4" s="18"/>
    </row>
    <row r="5" spans="1:5" ht="30.75" x14ac:dyDescent="0.7">
      <c r="C5" s="19" t="s">
        <v>198</v>
      </c>
      <c r="E5" s="15" t="s">
        <v>256</v>
      </c>
    </row>
    <row r="6" spans="1:5" ht="30.75" x14ac:dyDescent="0.7">
      <c r="A6" s="19" t="s">
        <v>250</v>
      </c>
      <c r="C6" s="20"/>
      <c r="E6" s="16" t="s">
        <v>257</v>
      </c>
    </row>
    <row r="7" spans="1:5" ht="24.75" x14ac:dyDescent="0.55000000000000004">
      <c r="A7" s="20" t="s">
        <v>250</v>
      </c>
      <c r="C7" s="20" t="s">
        <v>186</v>
      </c>
      <c r="E7" s="20" t="s">
        <v>186</v>
      </c>
    </row>
    <row r="8" spans="1:5" x14ac:dyDescent="0.55000000000000004">
      <c r="A8" s="3" t="s">
        <v>258</v>
      </c>
      <c r="C8" s="4">
        <v>1778900675</v>
      </c>
      <c r="D8" s="3"/>
      <c r="E8" s="4">
        <v>5566041504</v>
      </c>
    </row>
    <row r="9" spans="1:5" ht="25.5" thickBot="1" x14ac:dyDescent="0.65">
      <c r="A9" s="2" t="s">
        <v>205</v>
      </c>
      <c r="C9" s="5">
        <v>1778900675</v>
      </c>
      <c r="E9" s="5">
        <v>5566041504</v>
      </c>
    </row>
    <row r="10" spans="1:5" ht="24.75" thickTop="1" x14ac:dyDescent="0.55000000000000004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75"/>
  <sheetViews>
    <sheetView rightToLeft="1" topLeftCell="B31" workbookViewId="0">
      <selection activeCell="K5" sqref="K5"/>
    </sheetView>
  </sheetViews>
  <sheetFormatPr defaultRowHeight="24" x14ac:dyDescent="0.55000000000000004"/>
  <cols>
    <col min="1" max="1" width="35.7109375" style="3" bestFit="1" customWidth="1"/>
    <col min="2" max="2" width="1" style="3" customWidth="1"/>
    <col min="3" max="3" width="14.140625" style="3" bestFit="1" customWidth="1"/>
    <col min="4" max="4" width="1" style="3" customWidth="1"/>
    <col min="5" max="5" width="20.5703125" style="3" bestFit="1" customWidth="1"/>
    <col min="6" max="6" width="1" style="3" customWidth="1"/>
    <col min="7" max="7" width="25.140625" style="3" bestFit="1" customWidth="1"/>
    <col min="8" max="8" width="1" style="3" customWidth="1"/>
    <col min="9" max="9" width="12.7109375" style="3" bestFit="1" customWidth="1"/>
    <col min="10" max="10" width="1" style="3" customWidth="1"/>
    <col min="11" max="11" width="19.7109375" style="3" bestFit="1" customWidth="1"/>
    <col min="12" max="12" width="1" style="3" customWidth="1"/>
    <col min="13" max="13" width="13.5703125" style="3" bestFit="1" customWidth="1"/>
    <col min="14" max="14" width="1" style="3" customWidth="1"/>
    <col min="15" max="15" width="18.7109375" style="3" bestFit="1" customWidth="1"/>
    <col min="16" max="16" width="1" style="3" customWidth="1"/>
    <col min="17" max="17" width="14.140625" style="3" bestFit="1" customWidth="1"/>
    <col min="18" max="18" width="1.5703125" style="3" customWidth="1"/>
    <col min="19" max="19" width="13.85546875" style="3" bestFit="1" customWidth="1"/>
    <col min="20" max="20" width="1" style="3" customWidth="1"/>
    <col min="21" max="21" width="20.5703125" style="3" bestFit="1" customWidth="1"/>
    <col min="22" max="22" width="1" style="3" customWidth="1"/>
    <col min="23" max="23" width="25.140625" style="3" bestFit="1" customWidth="1"/>
    <col min="24" max="24" width="1" style="3" customWidth="1"/>
    <col min="25" max="25" width="33.42578125" style="3" bestFit="1" customWidth="1"/>
    <col min="26" max="26" width="1" style="3" customWidth="1"/>
    <col min="27" max="27" width="9.140625" style="3" customWidth="1"/>
    <col min="28" max="16384" width="9.140625" style="3"/>
  </cols>
  <sheetData>
    <row r="2" spans="1:25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24.75" x14ac:dyDescent="0.55000000000000004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6" spans="1:25" ht="24.75" x14ac:dyDescent="0.55000000000000004">
      <c r="A6" s="19" t="s">
        <v>3</v>
      </c>
      <c r="C6" s="20" t="s">
        <v>254</v>
      </c>
      <c r="D6" s="20" t="s">
        <v>4</v>
      </c>
      <c r="E6" s="20" t="s">
        <v>4</v>
      </c>
      <c r="F6" s="20" t="s">
        <v>4</v>
      </c>
      <c r="G6" s="20" t="s">
        <v>4</v>
      </c>
      <c r="I6" s="20" t="s">
        <v>5</v>
      </c>
      <c r="J6" s="20" t="s">
        <v>5</v>
      </c>
      <c r="K6" s="20" t="s">
        <v>5</v>
      </c>
      <c r="L6" s="20" t="s">
        <v>5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  <c r="T6" s="20" t="s">
        <v>6</v>
      </c>
      <c r="U6" s="20" t="s">
        <v>6</v>
      </c>
      <c r="V6" s="20" t="s">
        <v>6</v>
      </c>
      <c r="W6" s="20" t="s">
        <v>6</v>
      </c>
      <c r="X6" s="20" t="s">
        <v>6</v>
      </c>
      <c r="Y6" s="20" t="s">
        <v>6</v>
      </c>
    </row>
    <row r="7" spans="1:25" ht="24.75" x14ac:dyDescent="0.55000000000000004">
      <c r="A7" s="19" t="s">
        <v>3</v>
      </c>
      <c r="C7" s="19" t="s">
        <v>7</v>
      </c>
      <c r="E7" s="19" t="s">
        <v>8</v>
      </c>
      <c r="G7" s="19" t="s">
        <v>9</v>
      </c>
      <c r="I7" s="20" t="s">
        <v>10</v>
      </c>
      <c r="J7" s="20" t="s">
        <v>10</v>
      </c>
      <c r="K7" s="20" t="s">
        <v>10</v>
      </c>
      <c r="M7" s="20" t="s">
        <v>11</v>
      </c>
      <c r="N7" s="20" t="s">
        <v>11</v>
      </c>
      <c r="O7" s="20" t="s">
        <v>11</v>
      </c>
      <c r="Q7" s="19" t="s">
        <v>7</v>
      </c>
      <c r="S7" s="19" t="s">
        <v>12</v>
      </c>
      <c r="U7" s="19" t="s">
        <v>8</v>
      </c>
      <c r="W7" s="19" t="s">
        <v>9</v>
      </c>
      <c r="Y7" s="19" t="s">
        <v>13</v>
      </c>
    </row>
    <row r="8" spans="1:25" ht="24.75" x14ac:dyDescent="0.55000000000000004">
      <c r="A8" s="20" t="s">
        <v>3</v>
      </c>
      <c r="C8" s="20" t="s">
        <v>7</v>
      </c>
      <c r="E8" s="20" t="s">
        <v>8</v>
      </c>
      <c r="G8" s="20" t="s">
        <v>9</v>
      </c>
      <c r="I8" s="20" t="s">
        <v>7</v>
      </c>
      <c r="K8" s="20" t="s">
        <v>8</v>
      </c>
      <c r="M8" s="20" t="s">
        <v>7</v>
      </c>
      <c r="O8" s="20" t="s">
        <v>14</v>
      </c>
      <c r="Q8" s="20" t="s">
        <v>7</v>
      </c>
      <c r="S8" s="20" t="s">
        <v>12</v>
      </c>
      <c r="U8" s="20" t="s">
        <v>8</v>
      </c>
      <c r="W8" s="20" t="s">
        <v>9</v>
      </c>
      <c r="Y8" s="20" t="s">
        <v>13</v>
      </c>
    </row>
    <row r="9" spans="1:25" x14ac:dyDescent="0.55000000000000004">
      <c r="A9" s="3" t="s">
        <v>15</v>
      </c>
      <c r="C9" s="6">
        <v>8058158</v>
      </c>
      <c r="D9" s="6"/>
      <c r="E9" s="6">
        <v>20266128200</v>
      </c>
      <c r="F9" s="6"/>
      <c r="G9" s="6">
        <v>66805167745.566002</v>
      </c>
      <c r="H9" s="6"/>
      <c r="I9" s="6">
        <v>5372105</v>
      </c>
      <c r="J9" s="6"/>
      <c r="K9" s="6">
        <v>0</v>
      </c>
      <c r="L9" s="6"/>
      <c r="M9" s="6">
        <v>0</v>
      </c>
      <c r="N9" s="6"/>
      <c r="O9" s="6">
        <v>0</v>
      </c>
      <c r="P9" s="6"/>
      <c r="Q9" s="6">
        <v>13430263</v>
      </c>
      <c r="R9" s="6"/>
      <c r="S9" s="6">
        <v>5856</v>
      </c>
      <c r="T9" s="6"/>
      <c r="U9" s="6">
        <v>20266128200</v>
      </c>
      <c r="V9" s="6"/>
      <c r="W9" s="6">
        <v>78179666788.238403</v>
      </c>
      <c r="X9" s="6"/>
      <c r="Y9" s="8">
        <v>3.3826852980578478E-3</v>
      </c>
    </row>
    <row r="10" spans="1:25" x14ac:dyDescent="0.55000000000000004">
      <c r="A10" s="3" t="s">
        <v>16</v>
      </c>
      <c r="C10" s="6">
        <v>2300000</v>
      </c>
      <c r="D10" s="6"/>
      <c r="E10" s="6">
        <v>54675840642</v>
      </c>
      <c r="F10" s="6"/>
      <c r="G10" s="6">
        <v>62645031000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2300000</v>
      </c>
      <c r="R10" s="6"/>
      <c r="S10" s="6">
        <v>32505</v>
      </c>
      <c r="T10" s="6"/>
      <c r="U10" s="6">
        <v>54675840642</v>
      </c>
      <c r="V10" s="6"/>
      <c r="W10" s="6">
        <v>74316669075</v>
      </c>
      <c r="X10" s="6"/>
      <c r="Y10" s="8">
        <v>3.2155407436253326E-3</v>
      </c>
    </row>
    <row r="11" spans="1:25" x14ac:dyDescent="0.55000000000000004">
      <c r="A11" s="3" t="s">
        <v>17</v>
      </c>
      <c r="C11" s="6">
        <v>281217</v>
      </c>
      <c r="D11" s="6"/>
      <c r="E11" s="6">
        <v>32547327655</v>
      </c>
      <c r="F11" s="6"/>
      <c r="G11" s="6">
        <v>26523391383.446899</v>
      </c>
      <c r="H11" s="6"/>
      <c r="I11" s="6">
        <v>730146</v>
      </c>
      <c r="J11" s="6"/>
      <c r="K11" s="6">
        <v>77031254699</v>
      </c>
      <c r="L11" s="6"/>
      <c r="M11" s="6">
        <v>0</v>
      </c>
      <c r="N11" s="6"/>
      <c r="O11" s="6">
        <v>0</v>
      </c>
      <c r="P11" s="6"/>
      <c r="Q11" s="6">
        <v>1011363</v>
      </c>
      <c r="R11" s="6"/>
      <c r="S11" s="6">
        <v>112047</v>
      </c>
      <c r="T11" s="6"/>
      <c r="U11" s="6">
        <v>109578582354</v>
      </c>
      <c r="V11" s="6"/>
      <c r="W11" s="6">
        <v>112645934930.13699</v>
      </c>
      <c r="X11" s="6"/>
      <c r="Y11" s="8">
        <v>4.8739750836528399E-3</v>
      </c>
    </row>
    <row r="12" spans="1:25" x14ac:dyDescent="0.55000000000000004">
      <c r="A12" s="3" t="s">
        <v>18</v>
      </c>
      <c r="C12" s="6">
        <v>1040482</v>
      </c>
      <c r="D12" s="6"/>
      <c r="E12" s="6">
        <v>84857937811</v>
      </c>
      <c r="F12" s="6"/>
      <c r="G12" s="6">
        <v>94737964826.963699</v>
      </c>
      <c r="H12" s="6"/>
      <c r="I12" s="6">
        <v>0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>
        <v>1040482</v>
      </c>
      <c r="R12" s="6"/>
      <c r="S12" s="6">
        <v>79662</v>
      </c>
      <c r="T12" s="6"/>
      <c r="U12" s="6">
        <v>84857937811</v>
      </c>
      <c r="V12" s="6"/>
      <c r="W12" s="6">
        <v>82393700165.350204</v>
      </c>
      <c r="X12" s="6"/>
      <c r="Y12" s="8">
        <v>3.5650184971605294E-3</v>
      </c>
    </row>
    <row r="13" spans="1:25" x14ac:dyDescent="0.55000000000000004">
      <c r="A13" s="3" t="s">
        <v>19</v>
      </c>
      <c r="C13" s="6">
        <v>431183</v>
      </c>
      <c r="D13" s="6"/>
      <c r="E13" s="6">
        <v>67674337955</v>
      </c>
      <c r="F13" s="6"/>
      <c r="G13" s="6">
        <v>64438349109.291</v>
      </c>
      <c r="H13" s="6"/>
      <c r="I13" s="6">
        <v>0</v>
      </c>
      <c r="J13" s="6"/>
      <c r="K13" s="6">
        <v>0</v>
      </c>
      <c r="L13" s="6"/>
      <c r="M13" s="6">
        <v>-125000</v>
      </c>
      <c r="N13" s="6"/>
      <c r="O13" s="6">
        <v>23327359169</v>
      </c>
      <c r="P13" s="6"/>
      <c r="Q13" s="6">
        <v>306183</v>
      </c>
      <c r="R13" s="6"/>
      <c r="S13" s="6">
        <v>168730</v>
      </c>
      <c r="T13" s="6"/>
      <c r="U13" s="6">
        <v>48055539796</v>
      </c>
      <c r="V13" s="6"/>
      <c r="W13" s="6">
        <v>51354867157.3395</v>
      </c>
      <c r="X13" s="6"/>
      <c r="Y13" s="8">
        <v>2.222027302666641E-3</v>
      </c>
    </row>
    <row r="14" spans="1:25" x14ac:dyDescent="0.55000000000000004">
      <c r="A14" s="3" t="s">
        <v>20</v>
      </c>
      <c r="C14" s="6">
        <v>23188398</v>
      </c>
      <c r="D14" s="6"/>
      <c r="E14" s="6">
        <v>620342812389</v>
      </c>
      <c r="F14" s="6"/>
      <c r="G14" s="6">
        <v>2500049315879.8701</v>
      </c>
      <c r="H14" s="6"/>
      <c r="I14" s="6">
        <v>0</v>
      </c>
      <c r="J14" s="6"/>
      <c r="K14" s="6">
        <v>0</v>
      </c>
      <c r="L14" s="6"/>
      <c r="M14" s="6">
        <v>-1082329</v>
      </c>
      <c r="N14" s="6"/>
      <c r="O14" s="6">
        <v>142122082007</v>
      </c>
      <c r="P14" s="6"/>
      <c r="Q14" s="6">
        <v>22106069</v>
      </c>
      <c r="R14" s="6"/>
      <c r="S14" s="6">
        <v>130450</v>
      </c>
      <c r="T14" s="6"/>
      <c r="U14" s="6">
        <v>591388030083</v>
      </c>
      <c r="V14" s="6"/>
      <c r="W14" s="6">
        <v>2866578467678.75</v>
      </c>
      <c r="X14" s="6"/>
      <c r="Y14" s="8">
        <v>0.12403139123899296</v>
      </c>
    </row>
    <row r="15" spans="1:25" x14ac:dyDescent="0.55000000000000004">
      <c r="A15" s="3" t="s">
        <v>21</v>
      </c>
      <c r="C15" s="6">
        <v>35714465</v>
      </c>
      <c r="D15" s="6"/>
      <c r="E15" s="6">
        <v>1040435160886</v>
      </c>
      <c r="F15" s="6"/>
      <c r="G15" s="6">
        <v>1359015179364.8101</v>
      </c>
      <c r="H15" s="6"/>
      <c r="I15" s="6">
        <v>0</v>
      </c>
      <c r="J15" s="6"/>
      <c r="K15" s="6">
        <v>0</v>
      </c>
      <c r="L15" s="6"/>
      <c r="M15" s="6">
        <v>-445205</v>
      </c>
      <c r="N15" s="6"/>
      <c r="O15" s="6">
        <v>19580873479</v>
      </c>
      <c r="P15" s="6"/>
      <c r="Q15" s="6">
        <v>35269260</v>
      </c>
      <c r="R15" s="6"/>
      <c r="S15" s="6">
        <v>39600</v>
      </c>
      <c r="T15" s="6"/>
      <c r="U15" s="6">
        <v>1027465431793</v>
      </c>
      <c r="V15" s="6"/>
      <c r="W15" s="6">
        <v>1388352552958.8</v>
      </c>
      <c r="X15" s="6"/>
      <c r="Y15" s="8">
        <v>6.0071371014353669E-2</v>
      </c>
    </row>
    <row r="16" spans="1:25" x14ac:dyDescent="0.55000000000000004">
      <c r="A16" s="3" t="s">
        <v>22</v>
      </c>
      <c r="C16" s="6">
        <v>2761247</v>
      </c>
      <c r="D16" s="6"/>
      <c r="E16" s="6">
        <v>89339907887</v>
      </c>
      <c r="F16" s="6"/>
      <c r="G16" s="6">
        <v>165732085501.53299</v>
      </c>
      <c r="H16" s="6"/>
      <c r="I16" s="6">
        <v>0</v>
      </c>
      <c r="J16" s="6"/>
      <c r="K16" s="6">
        <v>0</v>
      </c>
      <c r="L16" s="6"/>
      <c r="M16" s="6">
        <v>0</v>
      </c>
      <c r="N16" s="6"/>
      <c r="O16" s="6">
        <v>0</v>
      </c>
      <c r="P16" s="6"/>
      <c r="Q16" s="6">
        <v>2761247</v>
      </c>
      <c r="R16" s="6"/>
      <c r="S16" s="6">
        <v>76410</v>
      </c>
      <c r="T16" s="6"/>
      <c r="U16" s="6">
        <v>89339907887</v>
      </c>
      <c r="V16" s="6"/>
      <c r="W16" s="6">
        <v>209731511314.543</v>
      </c>
      <c r="X16" s="6"/>
      <c r="Y16" s="8">
        <v>9.0746830858825112E-3</v>
      </c>
    </row>
    <row r="17" spans="1:25" x14ac:dyDescent="0.55000000000000004">
      <c r="A17" s="3" t="s">
        <v>23</v>
      </c>
      <c r="C17" s="6">
        <v>3570502</v>
      </c>
      <c r="D17" s="6"/>
      <c r="E17" s="6">
        <v>56194920264</v>
      </c>
      <c r="F17" s="6"/>
      <c r="G17" s="6">
        <v>99592165817.585999</v>
      </c>
      <c r="H17" s="6"/>
      <c r="I17" s="6">
        <v>0</v>
      </c>
      <c r="J17" s="6"/>
      <c r="K17" s="6">
        <v>0</v>
      </c>
      <c r="L17" s="6"/>
      <c r="M17" s="6">
        <v>-300635</v>
      </c>
      <c r="N17" s="6"/>
      <c r="O17" s="6">
        <v>8803421697</v>
      </c>
      <c r="P17" s="6"/>
      <c r="Q17" s="6">
        <v>3269867</v>
      </c>
      <c r="R17" s="6"/>
      <c r="S17" s="6">
        <v>28650</v>
      </c>
      <c r="T17" s="6"/>
      <c r="U17" s="6">
        <v>51463327943</v>
      </c>
      <c r="V17" s="6"/>
      <c r="W17" s="6">
        <v>93124283497.177505</v>
      </c>
      <c r="X17" s="6"/>
      <c r="Y17" s="8">
        <v>4.0293104028100634E-3</v>
      </c>
    </row>
    <row r="18" spans="1:25" x14ac:dyDescent="0.55000000000000004">
      <c r="A18" s="3" t="s">
        <v>24</v>
      </c>
      <c r="C18" s="6">
        <v>2163138</v>
      </c>
      <c r="D18" s="6"/>
      <c r="E18" s="6">
        <v>145504923505</v>
      </c>
      <c r="F18" s="6"/>
      <c r="G18" s="6">
        <v>129059045080.578</v>
      </c>
      <c r="H18" s="6"/>
      <c r="I18" s="6">
        <v>1508121</v>
      </c>
      <c r="J18" s="6"/>
      <c r="K18" s="6">
        <v>99780145225</v>
      </c>
      <c r="L18" s="6"/>
      <c r="M18" s="6">
        <v>0</v>
      </c>
      <c r="N18" s="6"/>
      <c r="O18" s="6">
        <v>0</v>
      </c>
      <c r="P18" s="6"/>
      <c r="Q18" s="6">
        <v>3671259</v>
      </c>
      <c r="R18" s="6"/>
      <c r="S18" s="6">
        <v>68070</v>
      </c>
      <c r="T18" s="6"/>
      <c r="U18" s="6">
        <v>245285068730</v>
      </c>
      <c r="V18" s="6"/>
      <c r="W18" s="6">
        <v>248415679659.22699</v>
      </c>
      <c r="X18" s="6"/>
      <c r="Y18" s="8">
        <v>1.0748473380763172E-2</v>
      </c>
    </row>
    <row r="19" spans="1:25" x14ac:dyDescent="0.55000000000000004">
      <c r="A19" s="3" t="s">
        <v>25</v>
      </c>
      <c r="C19" s="6">
        <v>1743905</v>
      </c>
      <c r="D19" s="6"/>
      <c r="E19" s="6">
        <v>47583085589</v>
      </c>
      <c r="F19" s="6"/>
      <c r="G19" s="6">
        <v>135284584840.11</v>
      </c>
      <c r="H19" s="6"/>
      <c r="I19" s="6">
        <v>0</v>
      </c>
      <c r="J19" s="6"/>
      <c r="K19" s="6">
        <v>0</v>
      </c>
      <c r="L19" s="6"/>
      <c r="M19" s="6">
        <v>-400000</v>
      </c>
      <c r="N19" s="6"/>
      <c r="O19" s="6">
        <v>33580254778</v>
      </c>
      <c r="P19" s="6"/>
      <c r="Q19" s="6">
        <v>1343905</v>
      </c>
      <c r="R19" s="6"/>
      <c r="S19" s="6">
        <v>79670</v>
      </c>
      <c r="T19" s="6"/>
      <c r="U19" s="6">
        <v>36668939311</v>
      </c>
      <c r="V19" s="6"/>
      <c r="W19" s="6">
        <v>106431851327.468</v>
      </c>
      <c r="X19" s="6"/>
      <c r="Y19" s="8">
        <v>4.6051035201478763E-3</v>
      </c>
    </row>
    <row r="20" spans="1:25" x14ac:dyDescent="0.55000000000000004">
      <c r="A20" s="3" t="s">
        <v>26</v>
      </c>
      <c r="C20" s="6">
        <v>8656623</v>
      </c>
      <c r="D20" s="6"/>
      <c r="E20" s="6">
        <v>154822327303</v>
      </c>
      <c r="F20" s="6"/>
      <c r="G20" s="6">
        <v>439893534681.828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8656623</v>
      </c>
      <c r="R20" s="6"/>
      <c r="S20" s="6">
        <v>60180</v>
      </c>
      <c r="T20" s="6"/>
      <c r="U20" s="6">
        <v>154822327303</v>
      </c>
      <c r="V20" s="6"/>
      <c r="W20" s="6">
        <v>517855886485.76703</v>
      </c>
      <c r="X20" s="6"/>
      <c r="Y20" s="8">
        <v>2.240663801334666E-2</v>
      </c>
    </row>
    <row r="21" spans="1:25" x14ac:dyDescent="0.55000000000000004">
      <c r="A21" s="3" t="s">
        <v>27</v>
      </c>
      <c r="C21" s="6">
        <v>3593753</v>
      </c>
      <c r="D21" s="6"/>
      <c r="E21" s="6">
        <v>224817994772</v>
      </c>
      <c r="F21" s="6"/>
      <c r="G21" s="6">
        <v>252495123590.862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v>3593753</v>
      </c>
      <c r="R21" s="6"/>
      <c r="S21" s="6">
        <v>80790</v>
      </c>
      <c r="T21" s="6"/>
      <c r="U21" s="6">
        <v>224817994772</v>
      </c>
      <c r="V21" s="6"/>
      <c r="W21" s="6">
        <v>288611786006.02399</v>
      </c>
      <c r="X21" s="6"/>
      <c r="Y21" s="8">
        <v>1.2487682353689312E-2</v>
      </c>
    </row>
    <row r="22" spans="1:25" x14ac:dyDescent="0.55000000000000004">
      <c r="A22" s="3" t="s">
        <v>28</v>
      </c>
      <c r="C22" s="6">
        <v>8520461</v>
      </c>
      <c r="D22" s="6"/>
      <c r="E22" s="6">
        <v>610026751561</v>
      </c>
      <c r="F22" s="6"/>
      <c r="G22" s="6">
        <v>700864522506.63</v>
      </c>
      <c r="H22" s="6"/>
      <c r="I22" s="6">
        <v>0</v>
      </c>
      <c r="J22" s="6"/>
      <c r="K22" s="6">
        <v>0</v>
      </c>
      <c r="L22" s="6"/>
      <c r="M22" s="6">
        <v>-1091039</v>
      </c>
      <c r="N22" s="6"/>
      <c r="O22" s="6">
        <v>99521826830</v>
      </c>
      <c r="P22" s="6"/>
      <c r="Q22" s="6">
        <v>7429422</v>
      </c>
      <c r="R22" s="6"/>
      <c r="S22" s="6">
        <v>89676</v>
      </c>
      <c r="T22" s="6"/>
      <c r="U22" s="6">
        <v>531913257815</v>
      </c>
      <c r="V22" s="6"/>
      <c r="W22" s="6">
        <v>662276714230.73206</v>
      </c>
      <c r="X22" s="6"/>
      <c r="Y22" s="8">
        <v>2.8655452197596087E-2</v>
      </c>
    </row>
    <row r="23" spans="1:25" x14ac:dyDescent="0.55000000000000004">
      <c r="A23" s="3" t="s">
        <v>29</v>
      </c>
      <c r="C23" s="6">
        <v>500000</v>
      </c>
      <c r="D23" s="6"/>
      <c r="E23" s="6">
        <v>1707500000</v>
      </c>
      <c r="F23" s="6"/>
      <c r="G23" s="6">
        <v>3608401500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500000</v>
      </c>
      <c r="R23" s="6"/>
      <c r="S23" s="6">
        <v>8100</v>
      </c>
      <c r="T23" s="6"/>
      <c r="U23" s="6">
        <v>1707500000</v>
      </c>
      <c r="V23" s="6"/>
      <c r="W23" s="6">
        <v>4025902500</v>
      </c>
      <c r="X23" s="6"/>
      <c r="Y23" s="8">
        <v>1.7419313432291483E-4</v>
      </c>
    </row>
    <row r="24" spans="1:25" x14ac:dyDescent="0.55000000000000004">
      <c r="A24" s="3" t="s">
        <v>30</v>
      </c>
      <c r="C24" s="6">
        <v>9500020</v>
      </c>
      <c r="D24" s="6"/>
      <c r="E24" s="6">
        <v>70011521706</v>
      </c>
      <c r="F24" s="6"/>
      <c r="G24" s="6">
        <v>222960914140.41</v>
      </c>
      <c r="H24" s="6"/>
      <c r="I24" s="6">
        <v>0</v>
      </c>
      <c r="J24" s="6"/>
      <c r="K24" s="6">
        <v>0</v>
      </c>
      <c r="L24" s="6"/>
      <c r="M24" s="6">
        <v>0</v>
      </c>
      <c r="N24" s="6"/>
      <c r="O24" s="6">
        <v>0</v>
      </c>
      <c r="P24" s="6"/>
      <c r="Q24" s="6">
        <v>9500020</v>
      </c>
      <c r="R24" s="6"/>
      <c r="S24" s="6">
        <v>23350</v>
      </c>
      <c r="T24" s="6"/>
      <c r="U24" s="6">
        <v>70011521706</v>
      </c>
      <c r="V24" s="6"/>
      <c r="W24" s="6">
        <v>220505605471.35001</v>
      </c>
      <c r="X24" s="6"/>
      <c r="Y24" s="8">
        <v>9.5408576220677305E-3</v>
      </c>
    </row>
    <row r="25" spans="1:25" x14ac:dyDescent="0.55000000000000004">
      <c r="A25" s="3" t="s">
        <v>31</v>
      </c>
      <c r="C25" s="6">
        <v>50000</v>
      </c>
      <c r="D25" s="6"/>
      <c r="E25" s="6">
        <v>2753120113</v>
      </c>
      <c r="F25" s="6"/>
      <c r="G25" s="6">
        <v>2929117432.5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50000</v>
      </c>
      <c r="R25" s="6"/>
      <c r="S25" s="6">
        <v>59407</v>
      </c>
      <c r="T25" s="6"/>
      <c r="U25" s="6">
        <v>2753120113</v>
      </c>
      <c r="V25" s="6"/>
      <c r="W25" s="6">
        <v>2952676417.5</v>
      </c>
      <c r="X25" s="6"/>
      <c r="Y25" s="8">
        <v>1.2775668556446173E-4</v>
      </c>
    </row>
    <row r="26" spans="1:25" x14ac:dyDescent="0.55000000000000004">
      <c r="A26" s="3" t="s">
        <v>32</v>
      </c>
      <c r="C26" s="6">
        <v>6064981</v>
      </c>
      <c r="D26" s="6"/>
      <c r="E26" s="6">
        <v>270236979393</v>
      </c>
      <c r="F26" s="6"/>
      <c r="G26" s="6">
        <v>285829881752.20099</v>
      </c>
      <c r="H26" s="6"/>
      <c r="I26" s="6">
        <v>3145751</v>
      </c>
      <c r="J26" s="6"/>
      <c r="K26" s="6">
        <v>167268204745</v>
      </c>
      <c r="L26" s="6"/>
      <c r="M26" s="6">
        <v>0</v>
      </c>
      <c r="N26" s="6"/>
      <c r="O26" s="6">
        <v>0</v>
      </c>
      <c r="P26" s="6"/>
      <c r="Q26" s="6">
        <v>9210732</v>
      </c>
      <c r="R26" s="6"/>
      <c r="S26" s="6">
        <v>58310</v>
      </c>
      <c r="T26" s="6"/>
      <c r="U26" s="6">
        <v>437505184138</v>
      </c>
      <c r="V26" s="6"/>
      <c r="W26" s="6">
        <v>533882170111.62598</v>
      </c>
      <c r="X26" s="6"/>
      <c r="Y26" s="8">
        <v>2.3100064785688108E-2</v>
      </c>
    </row>
    <row r="27" spans="1:25" x14ac:dyDescent="0.55000000000000004">
      <c r="A27" s="3" t="s">
        <v>33</v>
      </c>
      <c r="C27" s="6">
        <v>38082885</v>
      </c>
      <c r="D27" s="6"/>
      <c r="E27" s="6">
        <v>336223346100</v>
      </c>
      <c r="F27" s="6"/>
      <c r="G27" s="6">
        <v>304364586347.37</v>
      </c>
      <c r="H27" s="6"/>
      <c r="I27" s="6">
        <v>21489370</v>
      </c>
      <c r="J27" s="6"/>
      <c r="K27" s="6">
        <v>24457537204</v>
      </c>
      <c r="L27" s="6"/>
      <c r="M27" s="6">
        <v>-1</v>
      </c>
      <c r="N27" s="6"/>
      <c r="O27" s="6">
        <v>1</v>
      </c>
      <c r="P27" s="6"/>
      <c r="Q27" s="6">
        <v>59572254</v>
      </c>
      <c r="R27" s="6"/>
      <c r="S27" s="6">
        <v>9800</v>
      </c>
      <c r="T27" s="6"/>
      <c r="U27" s="6">
        <v>521070231237</v>
      </c>
      <c r="V27" s="6"/>
      <c r="W27" s="6">
        <v>580334431069.26001</v>
      </c>
      <c r="X27" s="6"/>
      <c r="Y27" s="8">
        <v>2.5109965654523416E-2</v>
      </c>
    </row>
    <row r="28" spans="1:25" x14ac:dyDescent="0.55000000000000004">
      <c r="A28" s="3" t="s">
        <v>34</v>
      </c>
      <c r="C28" s="6">
        <v>56670</v>
      </c>
      <c r="D28" s="6"/>
      <c r="E28" s="6">
        <v>444809655</v>
      </c>
      <c r="F28" s="6"/>
      <c r="G28" s="6">
        <v>905944306.70700002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56670</v>
      </c>
      <c r="R28" s="6"/>
      <c r="S28" s="6">
        <v>14760</v>
      </c>
      <c r="T28" s="6"/>
      <c r="U28" s="6">
        <v>444809812</v>
      </c>
      <c r="V28" s="6"/>
      <c r="W28" s="6">
        <v>831472327.25999999</v>
      </c>
      <c r="X28" s="6"/>
      <c r="Y28" s="8">
        <v>3.5976224160467812E-5</v>
      </c>
    </row>
    <row r="29" spans="1:25" x14ac:dyDescent="0.55000000000000004">
      <c r="A29" s="3" t="s">
        <v>35</v>
      </c>
      <c r="C29" s="6">
        <v>18989370</v>
      </c>
      <c r="D29" s="6"/>
      <c r="E29" s="6">
        <v>141399986634</v>
      </c>
      <c r="F29" s="6"/>
      <c r="G29" s="6">
        <v>109671786673.785</v>
      </c>
      <c r="H29" s="6"/>
      <c r="I29" s="6">
        <v>0</v>
      </c>
      <c r="J29" s="6"/>
      <c r="K29" s="6">
        <v>0</v>
      </c>
      <c r="L29" s="6"/>
      <c r="M29" s="6">
        <v>-18989370</v>
      </c>
      <c r="N29" s="6"/>
      <c r="O29" s="6">
        <v>0</v>
      </c>
      <c r="P29" s="6"/>
      <c r="Q29" s="6">
        <v>0</v>
      </c>
      <c r="R29" s="6"/>
      <c r="S29" s="6">
        <v>0</v>
      </c>
      <c r="T29" s="6"/>
      <c r="U29" s="6">
        <v>0</v>
      </c>
      <c r="V29" s="6"/>
      <c r="W29" s="6">
        <v>0</v>
      </c>
      <c r="X29" s="6"/>
      <c r="Y29" s="8">
        <v>0</v>
      </c>
    </row>
    <row r="30" spans="1:25" x14ac:dyDescent="0.55000000000000004">
      <c r="A30" s="3" t="s">
        <v>36</v>
      </c>
      <c r="C30" s="6">
        <v>54313333</v>
      </c>
      <c r="D30" s="6"/>
      <c r="E30" s="6">
        <v>136243231730</v>
      </c>
      <c r="F30" s="6"/>
      <c r="G30" s="6">
        <v>362813933453.328</v>
      </c>
      <c r="H30" s="6"/>
      <c r="I30" s="6">
        <v>0</v>
      </c>
      <c r="J30" s="6"/>
      <c r="K30" s="6">
        <v>0</v>
      </c>
      <c r="L30" s="6"/>
      <c r="M30" s="6">
        <v>-54313333</v>
      </c>
      <c r="N30" s="6"/>
      <c r="O30" s="6">
        <v>0</v>
      </c>
      <c r="P30" s="6"/>
      <c r="Q30" s="6">
        <v>0</v>
      </c>
      <c r="R30" s="6"/>
      <c r="S30" s="6">
        <v>0</v>
      </c>
      <c r="T30" s="6"/>
      <c r="U30" s="6">
        <v>0</v>
      </c>
      <c r="V30" s="6"/>
      <c r="W30" s="6">
        <v>0</v>
      </c>
      <c r="X30" s="6"/>
      <c r="Y30" s="8">
        <v>0</v>
      </c>
    </row>
    <row r="31" spans="1:25" x14ac:dyDescent="0.55000000000000004">
      <c r="A31" s="3" t="s">
        <v>37</v>
      </c>
      <c r="C31" s="6">
        <v>20971477</v>
      </c>
      <c r="D31" s="6"/>
      <c r="E31" s="6">
        <v>134408616302</v>
      </c>
      <c r="F31" s="6"/>
      <c r="G31" s="6">
        <v>126122515106.69299</v>
      </c>
      <c r="H31" s="6"/>
      <c r="I31" s="6">
        <v>0</v>
      </c>
      <c r="J31" s="6"/>
      <c r="K31" s="6">
        <v>0</v>
      </c>
      <c r="L31" s="6"/>
      <c r="M31" s="6">
        <v>-1</v>
      </c>
      <c r="N31" s="6"/>
      <c r="O31" s="6">
        <v>1</v>
      </c>
      <c r="P31" s="6"/>
      <c r="Q31" s="6">
        <v>20971476</v>
      </c>
      <c r="R31" s="6"/>
      <c r="S31" s="6">
        <v>6860</v>
      </c>
      <c r="T31" s="6"/>
      <c r="U31" s="6">
        <v>134408609893</v>
      </c>
      <c r="V31" s="6"/>
      <c r="W31" s="6">
        <v>143008332624.108</v>
      </c>
      <c r="X31" s="6"/>
      <c r="Y31" s="8">
        <v>6.1876982102987655E-3</v>
      </c>
    </row>
    <row r="32" spans="1:25" x14ac:dyDescent="0.55000000000000004">
      <c r="A32" s="3" t="s">
        <v>38</v>
      </c>
      <c r="C32" s="6">
        <v>600000</v>
      </c>
      <c r="D32" s="6"/>
      <c r="E32" s="6">
        <v>11183708461</v>
      </c>
      <c r="F32" s="6"/>
      <c r="G32" s="6">
        <v>54919274400</v>
      </c>
      <c r="H32" s="6"/>
      <c r="I32" s="6">
        <v>1185714</v>
      </c>
      <c r="J32" s="6"/>
      <c r="K32" s="6">
        <v>0</v>
      </c>
      <c r="L32" s="6"/>
      <c r="M32" s="6">
        <v>0</v>
      </c>
      <c r="N32" s="6"/>
      <c r="O32" s="6">
        <v>0</v>
      </c>
      <c r="P32" s="6"/>
      <c r="Q32" s="6">
        <v>1785714</v>
      </c>
      <c r="R32" s="6"/>
      <c r="S32" s="6">
        <v>24570</v>
      </c>
      <c r="T32" s="6"/>
      <c r="U32" s="6">
        <v>8404208461</v>
      </c>
      <c r="V32" s="6"/>
      <c r="W32" s="6">
        <v>43613936771.768997</v>
      </c>
      <c r="X32" s="6"/>
      <c r="Y32" s="8">
        <v>1.8870919865634776E-3</v>
      </c>
    </row>
    <row r="33" spans="1:25" x14ac:dyDescent="0.55000000000000004">
      <c r="A33" s="3" t="s">
        <v>39</v>
      </c>
      <c r="C33" s="6">
        <v>316000</v>
      </c>
      <c r="D33" s="6"/>
      <c r="E33" s="6">
        <v>9730750789</v>
      </c>
      <c r="F33" s="6"/>
      <c r="G33" s="6">
        <v>8650859292</v>
      </c>
      <c r="H33" s="6"/>
      <c r="I33" s="6">
        <v>54530</v>
      </c>
      <c r="J33" s="6"/>
      <c r="K33" s="6">
        <v>1787083864</v>
      </c>
      <c r="L33" s="6"/>
      <c r="M33" s="6">
        <v>0</v>
      </c>
      <c r="N33" s="6"/>
      <c r="O33" s="6">
        <v>0</v>
      </c>
      <c r="P33" s="6"/>
      <c r="Q33" s="6">
        <v>370530</v>
      </c>
      <c r="R33" s="6"/>
      <c r="S33" s="6">
        <v>35520</v>
      </c>
      <c r="T33" s="6"/>
      <c r="U33" s="6">
        <v>11517834653</v>
      </c>
      <c r="V33" s="6"/>
      <c r="W33" s="6">
        <v>13082916307.68</v>
      </c>
      <c r="X33" s="6"/>
      <c r="Y33" s="8">
        <v>5.6607287377653955E-4</v>
      </c>
    </row>
    <row r="34" spans="1:25" x14ac:dyDescent="0.55000000000000004">
      <c r="A34" s="3" t="s">
        <v>40</v>
      </c>
      <c r="C34" s="6">
        <v>1500000</v>
      </c>
      <c r="D34" s="6"/>
      <c r="E34" s="6">
        <v>38284103925</v>
      </c>
      <c r="F34" s="6"/>
      <c r="G34" s="6">
        <v>37053213750</v>
      </c>
      <c r="H34" s="6"/>
      <c r="I34" s="6">
        <v>0</v>
      </c>
      <c r="J34" s="6"/>
      <c r="K34" s="6">
        <v>0</v>
      </c>
      <c r="L34" s="6"/>
      <c r="M34" s="6">
        <v>0</v>
      </c>
      <c r="N34" s="6"/>
      <c r="O34" s="6">
        <v>0</v>
      </c>
      <c r="P34" s="6"/>
      <c r="Q34" s="6">
        <v>1500000</v>
      </c>
      <c r="R34" s="6"/>
      <c r="S34" s="6">
        <v>33700</v>
      </c>
      <c r="T34" s="6"/>
      <c r="U34" s="6">
        <v>38284103925</v>
      </c>
      <c r="V34" s="6"/>
      <c r="W34" s="6">
        <v>50249227500</v>
      </c>
      <c r="X34" s="6"/>
      <c r="Y34" s="8">
        <v>2.1741883802526775E-3</v>
      </c>
    </row>
    <row r="35" spans="1:25" x14ac:dyDescent="0.55000000000000004">
      <c r="A35" s="3" t="s">
        <v>41</v>
      </c>
      <c r="C35" s="6">
        <v>3800060</v>
      </c>
      <c r="D35" s="6"/>
      <c r="E35" s="6">
        <v>116609847092</v>
      </c>
      <c r="F35" s="6"/>
      <c r="G35" s="6">
        <v>121180584547.44</v>
      </c>
      <c r="H35" s="6"/>
      <c r="I35" s="6">
        <v>200000</v>
      </c>
      <c r="J35" s="6"/>
      <c r="K35" s="6">
        <v>6593224673</v>
      </c>
      <c r="L35" s="6"/>
      <c r="M35" s="6">
        <v>0</v>
      </c>
      <c r="N35" s="6"/>
      <c r="O35" s="6">
        <v>0</v>
      </c>
      <c r="P35" s="6"/>
      <c r="Q35" s="6">
        <v>4000060</v>
      </c>
      <c r="R35" s="6"/>
      <c r="S35" s="6">
        <v>34892</v>
      </c>
      <c r="T35" s="6"/>
      <c r="U35" s="6">
        <v>123203071765</v>
      </c>
      <c r="V35" s="6"/>
      <c r="W35" s="6">
        <v>138739651463.556</v>
      </c>
      <c r="X35" s="6"/>
      <c r="Y35" s="8">
        <v>6.0030005056768256E-3</v>
      </c>
    </row>
    <row r="36" spans="1:25" x14ac:dyDescent="0.55000000000000004">
      <c r="A36" s="3" t="s">
        <v>42</v>
      </c>
      <c r="C36" s="6">
        <v>400710</v>
      </c>
      <c r="D36" s="6"/>
      <c r="E36" s="6">
        <v>140372040989</v>
      </c>
      <c r="F36" s="6"/>
      <c r="G36" s="6">
        <v>142987003631.23499</v>
      </c>
      <c r="H36" s="6"/>
      <c r="I36" s="6">
        <v>38346</v>
      </c>
      <c r="J36" s="6"/>
      <c r="K36" s="6">
        <v>15024163796</v>
      </c>
      <c r="L36" s="6"/>
      <c r="M36" s="6">
        <v>0</v>
      </c>
      <c r="N36" s="6"/>
      <c r="O36" s="6">
        <v>0</v>
      </c>
      <c r="P36" s="6"/>
      <c r="Q36" s="6">
        <v>439056</v>
      </c>
      <c r="R36" s="6"/>
      <c r="S36" s="6">
        <v>387170</v>
      </c>
      <c r="T36" s="6"/>
      <c r="U36" s="6">
        <v>155396204785</v>
      </c>
      <c r="V36" s="6"/>
      <c r="W36" s="6">
        <v>168977875116.45599</v>
      </c>
      <c r="X36" s="6"/>
      <c r="Y36" s="8">
        <v>7.3113508580402893E-3</v>
      </c>
    </row>
    <row r="37" spans="1:25" x14ac:dyDescent="0.55000000000000004">
      <c r="A37" s="3" t="s">
        <v>43</v>
      </c>
      <c r="C37" s="6">
        <v>10100000</v>
      </c>
      <c r="D37" s="6"/>
      <c r="E37" s="6">
        <v>66187169465</v>
      </c>
      <c r="F37" s="6"/>
      <c r="G37" s="6">
        <v>386335544400</v>
      </c>
      <c r="H37" s="6"/>
      <c r="I37" s="6">
        <v>6802989</v>
      </c>
      <c r="J37" s="6"/>
      <c r="K37" s="6">
        <v>0</v>
      </c>
      <c r="L37" s="6"/>
      <c r="M37" s="6">
        <v>0</v>
      </c>
      <c r="N37" s="6"/>
      <c r="O37" s="6">
        <v>0</v>
      </c>
      <c r="P37" s="6"/>
      <c r="Q37" s="6">
        <v>16902989</v>
      </c>
      <c r="R37" s="6"/>
      <c r="S37" s="6">
        <v>19220</v>
      </c>
      <c r="T37" s="6"/>
      <c r="U37" s="6">
        <v>49525931576</v>
      </c>
      <c r="V37" s="6"/>
      <c r="W37" s="6">
        <v>322942439660.94897</v>
      </c>
      <c r="X37" s="6"/>
      <c r="Y37" s="8">
        <v>1.3973104358694604E-2</v>
      </c>
    </row>
    <row r="38" spans="1:25" x14ac:dyDescent="0.55000000000000004">
      <c r="A38" s="3" t="s">
        <v>44</v>
      </c>
      <c r="C38" s="6">
        <v>12000000</v>
      </c>
      <c r="D38" s="6"/>
      <c r="E38" s="6">
        <v>89997159737</v>
      </c>
      <c r="F38" s="6"/>
      <c r="G38" s="6">
        <v>84549916800</v>
      </c>
      <c r="H38" s="6"/>
      <c r="I38" s="6">
        <v>0</v>
      </c>
      <c r="J38" s="6"/>
      <c r="K38" s="6">
        <v>0</v>
      </c>
      <c r="L38" s="6"/>
      <c r="M38" s="6">
        <v>0</v>
      </c>
      <c r="N38" s="6"/>
      <c r="O38" s="6">
        <v>0</v>
      </c>
      <c r="P38" s="6"/>
      <c r="Q38" s="6">
        <v>12000000</v>
      </c>
      <c r="R38" s="6"/>
      <c r="S38" s="6">
        <v>8917</v>
      </c>
      <c r="T38" s="6"/>
      <c r="U38" s="6">
        <v>89997159737</v>
      </c>
      <c r="V38" s="6"/>
      <c r="W38" s="6">
        <v>106367326200</v>
      </c>
      <c r="X38" s="6"/>
      <c r="Y38" s="8">
        <v>4.6023116407627601E-3</v>
      </c>
    </row>
    <row r="39" spans="1:25" x14ac:dyDescent="0.55000000000000004">
      <c r="A39" s="3" t="s">
        <v>45</v>
      </c>
      <c r="C39" s="6">
        <v>24900000</v>
      </c>
      <c r="D39" s="6"/>
      <c r="E39" s="6">
        <v>79397971414</v>
      </c>
      <c r="F39" s="6"/>
      <c r="G39" s="6">
        <v>229449603150</v>
      </c>
      <c r="H39" s="6"/>
      <c r="I39" s="6">
        <v>0</v>
      </c>
      <c r="J39" s="6"/>
      <c r="K39" s="6">
        <v>0</v>
      </c>
      <c r="L39" s="6"/>
      <c r="M39" s="6">
        <v>0</v>
      </c>
      <c r="N39" s="6"/>
      <c r="O39" s="6">
        <v>0</v>
      </c>
      <c r="P39" s="6"/>
      <c r="Q39" s="6">
        <v>24900000</v>
      </c>
      <c r="R39" s="6"/>
      <c r="S39" s="6">
        <v>10510</v>
      </c>
      <c r="T39" s="6"/>
      <c r="U39" s="6">
        <v>79397971414</v>
      </c>
      <c r="V39" s="6"/>
      <c r="W39" s="6">
        <v>260141890950</v>
      </c>
      <c r="X39" s="6"/>
      <c r="Y39" s="8">
        <v>1.1255844212141354E-2</v>
      </c>
    </row>
    <row r="40" spans="1:25" x14ac:dyDescent="0.55000000000000004">
      <c r="A40" s="3" t="s">
        <v>46</v>
      </c>
      <c r="C40" s="6">
        <v>4482368</v>
      </c>
      <c r="D40" s="6"/>
      <c r="E40" s="6">
        <v>5388805760</v>
      </c>
      <c r="F40" s="6"/>
      <c r="G40" s="6">
        <v>28115453814.624001</v>
      </c>
      <c r="H40" s="6"/>
      <c r="I40" s="6">
        <v>0</v>
      </c>
      <c r="J40" s="6"/>
      <c r="K40" s="6">
        <v>0</v>
      </c>
      <c r="L40" s="6"/>
      <c r="M40" s="6">
        <v>0</v>
      </c>
      <c r="N40" s="6"/>
      <c r="O40" s="6">
        <v>0</v>
      </c>
      <c r="P40" s="6"/>
      <c r="Q40" s="6">
        <v>4482368</v>
      </c>
      <c r="R40" s="6"/>
      <c r="S40" s="6">
        <v>7580</v>
      </c>
      <c r="T40" s="6"/>
      <c r="U40" s="6">
        <v>5388805760</v>
      </c>
      <c r="V40" s="6"/>
      <c r="W40" s="6">
        <v>33774190160.832001</v>
      </c>
      <c r="X40" s="6"/>
      <c r="Y40" s="8">
        <v>1.4613448893343733E-3</v>
      </c>
    </row>
    <row r="41" spans="1:25" x14ac:dyDescent="0.55000000000000004">
      <c r="A41" s="3" t="s">
        <v>47</v>
      </c>
      <c r="C41" s="6">
        <v>29388450</v>
      </c>
      <c r="D41" s="6"/>
      <c r="E41" s="6">
        <v>124669271164</v>
      </c>
      <c r="F41" s="6"/>
      <c r="G41" s="6">
        <v>385327235249.77502</v>
      </c>
      <c r="H41" s="6"/>
      <c r="I41" s="6">
        <v>11000000</v>
      </c>
      <c r="J41" s="6"/>
      <c r="K41" s="6">
        <v>182752613936</v>
      </c>
      <c r="L41" s="6"/>
      <c r="M41" s="6">
        <v>0</v>
      </c>
      <c r="N41" s="6"/>
      <c r="O41" s="6">
        <v>0</v>
      </c>
      <c r="P41" s="6"/>
      <c r="Q41" s="6">
        <v>40388450</v>
      </c>
      <c r="R41" s="6"/>
      <c r="S41" s="6">
        <v>14800</v>
      </c>
      <c r="T41" s="6"/>
      <c r="U41" s="6">
        <v>307421885100</v>
      </c>
      <c r="V41" s="6"/>
      <c r="W41" s="6">
        <v>594192453093</v>
      </c>
      <c r="X41" s="6"/>
      <c r="Y41" s="8">
        <v>2.5709575876537303E-2</v>
      </c>
    </row>
    <row r="42" spans="1:25" x14ac:dyDescent="0.55000000000000004">
      <c r="A42" s="3" t="s">
        <v>48</v>
      </c>
      <c r="C42" s="6">
        <v>56300000</v>
      </c>
      <c r="D42" s="6"/>
      <c r="E42" s="6">
        <v>420572758619</v>
      </c>
      <c r="F42" s="6"/>
      <c r="G42" s="6">
        <v>605541462300</v>
      </c>
      <c r="H42" s="6"/>
      <c r="I42" s="6">
        <v>0</v>
      </c>
      <c r="J42" s="6"/>
      <c r="K42" s="6">
        <v>0</v>
      </c>
      <c r="L42" s="6"/>
      <c r="M42" s="6">
        <v>0</v>
      </c>
      <c r="N42" s="6"/>
      <c r="O42" s="6">
        <v>0</v>
      </c>
      <c r="P42" s="6"/>
      <c r="Q42" s="6">
        <v>56300000</v>
      </c>
      <c r="R42" s="6"/>
      <c r="S42" s="6">
        <v>12930</v>
      </c>
      <c r="T42" s="6"/>
      <c r="U42" s="6">
        <v>420572758619</v>
      </c>
      <c r="V42" s="6"/>
      <c r="W42" s="6">
        <v>723627643950</v>
      </c>
      <c r="X42" s="6"/>
      <c r="Y42" s="8">
        <v>3.1309990091006108E-2</v>
      </c>
    </row>
    <row r="43" spans="1:25" x14ac:dyDescent="0.55000000000000004">
      <c r="A43" s="3" t="s">
        <v>49</v>
      </c>
      <c r="C43" s="6">
        <v>4032094</v>
      </c>
      <c r="D43" s="6"/>
      <c r="E43" s="6">
        <v>13266745893</v>
      </c>
      <c r="F43" s="6"/>
      <c r="G43" s="6">
        <v>84290406945.921005</v>
      </c>
      <c r="H43" s="6"/>
      <c r="I43" s="6">
        <v>0</v>
      </c>
      <c r="J43" s="6"/>
      <c r="K43" s="6">
        <v>0</v>
      </c>
      <c r="L43" s="6"/>
      <c r="M43" s="6">
        <v>0</v>
      </c>
      <c r="N43" s="6"/>
      <c r="O43" s="6">
        <v>0</v>
      </c>
      <c r="P43" s="6"/>
      <c r="Q43" s="6">
        <v>4032094</v>
      </c>
      <c r="R43" s="6"/>
      <c r="S43" s="6">
        <v>25580</v>
      </c>
      <c r="T43" s="6"/>
      <c r="U43" s="6">
        <v>13266745893</v>
      </c>
      <c r="V43" s="6"/>
      <c r="W43" s="6">
        <v>102527275781.106</v>
      </c>
      <c r="X43" s="6"/>
      <c r="Y43" s="8">
        <v>4.4361599720561364E-3</v>
      </c>
    </row>
    <row r="44" spans="1:25" x14ac:dyDescent="0.55000000000000004">
      <c r="A44" s="3" t="s">
        <v>50</v>
      </c>
      <c r="C44" s="6">
        <v>1230833</v>
      </c>
      <c r="D44" s="6"/>
      <c r="E44" s="6">
        <v>38828375498</v>
      </c>
      <c r="F44" s="6"/>
      <c r="G44" s="6">
        <v>39409242400.966499</v>
      </c>
      <c r="H44" s="6"/>
      <c r="I44" s="6">
        <v>1716578</v>
      </c>
      <c r="J44" s="6"/>
      <c r="K44" s="6">
        <v>57589715530</v>
      </c>
      <c r="L44" s="6"/>
      <c r="M44" s="6">
        <v>0</v>
      </c>
      <c r="N44" s="6"/>
      <c r="O44" s="6">
        <v>0</v>
      </c>
      <c r="P44" s="6"/>
      <c r="Q44" s="6">
        <v>2947411</v>
      </c>
      <c r="R44" s="6"/>
      <c r="S44" s="6">
        <v>42400</v>
      </c>
      <c r="T44" s="6"/>
      <c r="U44" s="6">
        <v>96418091028</v>
      </c>
      <c r="V44" s="6"/>
      <c r="W44" s="6">
        <v>124226653552.92</v>
      </c>
      <c r="X44" s="6"/>
      <c r="Y44" s="8">
        <v>5.3750507243605621E-3</v>
      </c>
    </row>
    <row r="45" spans="1:25" x14ac:dyDescent="0.55000000000000004">
      <c r="A45" s="3" t="s">
        <v>51</v>
      </c>
      <c r="C45" s="6">
        <v>2396577</v>
      </c>
      <c r="D45" s="6"/>
      <c r="E45" s="6">
        <v>29639140045</v>
      </c>
      <c r="F45" s="6"/>
      <c r="G45" s="6">
        <v>30827186727.039001</v>
      </c>
      <c r="H45" s="6"/>
      <c r="I45" s="6">
        <v>0</v>
      </c>
      <c r="J45" s="6"/>
      <c r="K45" s="6">
        <v>0</v>
      </c>
      <c r="L45" s="6"/>
      <c r="M45" s="6">
        <v>0</v>
      </c>
      <c r="N45" s="6"/>
      <c r="O45" s="6">
        <v>0</v>
      </c>
      <c r="P45" s="6"/>
      <c r="Q45" s="6">
        <v>2396577</v>
      </c>
      <c r="R45" s="6"/>
      <c r="S45" s="6">
        <v>18330</v>
      </c>
      <c r="T45" s="6"/>
      <c r="U45" s="6">
        <v>29639140045</v>
      </c>
      <c r="V45" s="6"/>
      <c r="W45" s="6">
        <v>43667877334.360497</v>
      </c>
      <c r="X45" s="6"/>
      <c r="Y45" s="8">
        <v>1.8894258919834313E-3</v>
      </c>
    </row>
    <row r="46" spans="1:25" x14ac:dyDescent="0.55000000000000004">
      <c r="A46" s="3" t="s">
        <v>52</v>
      </c>
      <c r="C46" s="6">
        <v>2638523</v>
      </c>
      <c r="D46" s="6"/>
      <c r="E46" s="6">
        <v>71225217079</v>
      </c>
      <c r="F46" s="6"/>
      <c r="G46" s="6">
        <v>73203011927.266495</v>
      </c>
      <c r="H46" s="6"/>
      <c r="I46" s="6">
        <v>3100000</v>
      </c>
      <c r="J46" s="6"/>
      <c r="K46" s="6">
        <v>102596139777</v>
      </c>
      <c r="L46" s="6"/>
      <c r="M46" s="6">
        <v>0</v>
      </c>
      <c r="N46" s="6"/>
      <c r="O46" s="6">
        <v>0</v>
      </c>
      <c r="P46" s="6"/>
      <c r="Q46" s="6">
        <v>5738523</v>
      </c>
      <c r="R46" s="6"/>
      <c r="S46" s="6">
        <v>37780</v>
      </c>
      <c r="T46" s="6"/>
      <c r="U46" s="6">
        <v>173821356856</v>
      </c>
      <c r="V46" s="6"/>
      <c r="W46" s="6">
        <v>215511430616.30701</v>
      </c>
      <c r="X46" s="6"/>
      <c r="Y46" s="8">
        <v>9.3247691869015464E-3</v>
      </c>
    </row>
    <row r="47" spans="1:25" x14ac:dyDescent="0.55000000000000004">
      <c r="A47" s="3" t="s">
        <v>53</v>
      </c>
      <c r="C47" s="6">
        <v>3295000</v>
      </c>
      <c r="D47" s="6"/>
      <c r="E47" s="6">
        <v>63059211719</v>
      </c>
      <c r="F47" s="6"/>
      <c r="G47" s="6">
        <v>64820062102.5</v>
      </c>
      <c r="H47" s="6"/>
      <c r="I47" s="6">
        <v>500502</v>
      </c>
      <c r="J47" s="6"/>
      <c r="K47" s="6">
        <v>11105062886</v>
      </c>
      <c r="L47" s="6"/>
      <c r="M47" s="6">
        <v>0</v>
      </c>
      <c r="N47" s="6"/>
      <c r="O47" s="6">
        <v>0</v>
      </c>
      <c r="P47" s="6"/>
      <c r="Q47" s="6">
        <v>3795502</v>
      </c>
      <c r="R47" s="6"/>
      <c r="S47" s="6">
        <v>26160</v>
      </c>
      <c r="T47" s="6"/>
      <c r="U47" s="6">
        <v>74164274605</v>
      </c>
      <c r="V47" s="6"/>
      <c r="W47" s="6">
        <v>98699554842.695999</v>
      </c>
      <c r="X47" s="6"/>
      <c r="Y47" s="8">
        <v>4.2705417764900278E-3</v>
      </c>
    </row>
    <row r="48" spans="1:25" x14ac:dyDescent="0.55000000000000004">
      <c r="A48" s="3" t="s">
        <v>54</v>
      </c>
      <c r="C48" s="6">
        <v>7116666</v>
      </c>
      <c r="D48" s="6"/>
      <c r="E48" s="6">
        <v>96342904669</v>
      </c>
      <c r="F48" s="6"/>
      <c r="G48" s="6">
        <v>92164264896.344406</v>
      </c>
      <c r="H48" s="6"/>
      <c r="I48" s="6">
        <v>0</v>
      </c>
      <c r="J48" s="6"/>
      <c r="K48" s="6">
        <v>0</v>
      </c>
      <c r="L48" s="6"/>
      <c r="M48" s="6">
        <v>0</v>
      </c>
      <c r="N48" s="6"/>
      <c r="O48" s="6">
        <v>0</v>
      </c>
      <c r="P48" s="6"/>
      <c r="Q48" s="6">
        <v>7116666</v>
      </c>
      <c r="R48" s="6"/>
      <c r="S48" s="6">
        <v>14328</v>
      </c>
      <c r="T48" s="6"/>
      <c r="U48" s="6">
        <v>96342904669</v>
      </c>
      <c r="V48" s="6"/>
      <c r="W48" s="6">
        <v>101360883284.834</v>
      </c>
      <c r="X48" s="6"/>
      <c r="Y48" s="8">
        <v>4.3856923899981137E-3</v>
      </c>
    </row>
    <row r="49" spans="1:25" x14ac:dyDescent="0.55000000000000004">
      <c r="A49" s="3" t="s">
        <v>55</v>
      </c>
      <c r="C49" s="6">
        <v>45718</v>
      </c>
      <c r="D49" s="6"/>
      <c r="E49" s="6">
        <v>340478534</v>
      </c>
      <c r="F49" s="6"/>
      <c r="G49" s="6">
        <v>640379274.58889997</v>
      </c>
      <c r="H49" s="6"/>
      <c r="I49" s="6">
        <v>0</v>
      </c>
      <c r="J49" s="6"/>
      <c r="K49" s="6">
        <v>0</v>
      </c>
      <c r="L49" s="6"/>
      <c r="M49" s="6">
        <v>0</v>
      </c>
      <c r="N49" s="6"/>
      <c r="O49" s="6">
        <v>0</v>
      </c>
      <c r="P49" s="6"/>
      <c r="Q49" s="6">
        <v>45718</v>
      </c>
      <c r="R49" s="6"/>
      <c r="S49" s="6">
        <v>19570</v>
      </c>
      <c r="T49" s="6"/>
      <c r="U49" s="6">
        <v>340478534</v>
      </c>
      <c r="V49" s="6"/>
      <c r="W49" s="6">
        <v>889377787.50300002</v>
      </c>
      <c r="X49" s="6"/>
      <c r="Y49" s="8">
        <v>3.848168315112621E-5</v>
      </c>
    </row>
    <row r="50" spans="1:25" x14ac:dyDescent="0.55000000000000004">
      <c r="A50" s="3" t="s">
        <v>56</v>
      </c>
      <c r="C50" s="6">
        <v>6540532</v>
      </c>
      <c r="D50" s="6"/>
      <c r="E50" s="6">
        <v>233660333073</v>
      </c>
      <c r="F50" s="6"/>
      <c r="G50" s="6">
        <v>201290026239.216</v>
      </c>
      <c r="H50" s="6"/>
      <c r="I50" s="6">
        <v>0</v>
      </c>
      <c r="J50" s="6"/>
      <c r="K50" s="6">
        <v>0</v>
      </c>
      <c r="L50" s="6"/>
      <c r="M50" s="6">
        <v>0</v>
      </c>
      <c r="N50" s="6"/>
      <c r="O50" s="6">
        <v>0</v>
      </c>
      <c r="P50" s="6"/>
      <c r="Q50" s="6">
        <v>6540532</v>
      </c>
      <c r="R50" s="6"/>
      <c r="S50" s="6">
        <v>40730</v>
      </c>
      <c r="T50" s="6"/>
      <c r="U50" s="6">
        <v>233660333073</v>
      </c>
      <c r="V50" s="6"/>
      <c r="W50" s="6">
        <v>264810812943.258</v>
      </c>
      <c r="X50" s="6"/>
      <c r="Y50" s="8">
        <v>1.145785957538346E-2</v>
      </c>
    </row>
    <row r="51" spans="1:25" x14ac:dyDescent="0.55000000000000004">
      <c r="A51" s="3" t="s">
        <v>57</v>
      </c>
      <c r="C51" s="6">
        <v>273488</v>
      </c>
      <c r="D51" s="6"/>
      <c r="E51" s="6">
        <v>8198566809</v>
      </c>
      <c r="F51" s="6"/>
      <c r="G51" s="6">
        <v>10501980633.431999</v>
      </c>
      <c r="H51" s="6"/>
      <c r="I51" s="6">
        <v>0</v>
      </c>
      <c r="J51" s="6"/>
      <c r="K51" s="6">
        <v>0</v>
      </c>
      <c r="L51" s="6"/>
      <c r="M51" s="6">
        <v>-273488</v>
      </c>
      <c r="N51" s="6"/>
      <c r="O51" s="6">
        <v>11411092558</v>
      </c>
      <c r="P51" s="6"/>
      <c r="Q51" s="6">
        <v>0</v>
      </c>
      <c r="R51" s="6"/>
      <c r="S51" s="6">
        <v>0</v>
      </c>
      <c r="T51" s="6"/>
      <c r="U51" s="6">
        <v>0</v>
      </c>
      <c r="V51" s="6"/>
      <c r="W51" s="6">
        <v>0</v>
      </c>
      <c r="X51" s="6"/>
      <c r="Y51" s="8">
        <v>0</v>
      </c>
    </row>
    <row r="52" spans="1:25" x14ac:dyDescent="0.55000000000000004">
      <c r="A52" s="3" t="s">
        <v>58</v>
      </c>
      <c r="C52" s="6">
        <v>84179102</v>
      </c>
      <c r="D52" s="6"/>
      <c r="E52" s="6">
        <v>928396729007</v>
      </c>
      <c r="F52" s="6"/>
      <c r="G52" s="6">
        <v>1277766668959.1399</v>
      </c>
      <c r="H52" s="6"/>
      <c r="I52" s="6">
        <v>0</v>
      </c>
      <c r="J52" s="6"/>
      <c r="K52" s="6">
        <v>0</v>
      </c>
      <c r="L52" s="6"/>
      <c r="M52" s="6">
        <v>-1700000</v>
      </c>
      <c r="N52" s="6"/>
      <c r="O52" s="6">
        <v>27355183215</v>
      </c>
      <c r="P52" s="6"/>
      <c r="Q52" s="6">
        <v>82479102</v>
      </c>
      <c r="R52" s="6"/>
      <c r="S52" s="6">
        <v>15260</v>
      </c>
      <c r="T52" s="6"/>
      <c r="U52" s="6">
        <v>909647723599</v>
      </c>
      <c r="V52" s="6"/>
      <c r="W52" s="6">
        <v>1251142241495.71</v>
      </c>
      <c r="X52" s="6"/>
      <c r="Y52" s="8">
        <v>5.4134542138051016E-2</v>
      </c>
    </row>
    <row r="53" spans="1:25" x14ac:dyDescent="0.55000000000000004">
      <c r="A53" s="3" t="s">
        <v>59</v>
      </c>
      <c r="C53" s="6">
        <v>1678322</v>
      </c>
      <c r="D53" s="6"/>
      <c r="E53" s="6">
        <v>26680809136</v>
      </c>
      <c r="F53" s="6"/>
      <c r="G53" s="6">
        <v>47047074751.620003</v>
      </c>
      <c r="H53" s="6"/>
      <c r="I53" s="6">
        <v>0</v>
      </c>
      <c r="J53" s="6"/>
      <c r="K53" s="6">
        <v>0</v>
      </c>
      <c r="L53" s="6"/>
      <c r="M53" s="6">
        <v>-1</v>
      </c>
      <c r="N53" s="6"/>
      <c r="O53" s="6">
        <v>1</v>
      </c>
      <c r="P53" s="6"/>
      <c r="Q53" s="6">
        <v>1678321</v>
      </c>
      <c r="R53" s="6"/>
      <c r="S53" s="6">
        <v>36350</v>
      </c>
      <c r="T53" s="6"/>
      <c r="U53" s="6">
        <v>26680793239</v>
      </c>
      <c r="V53" s="6"/>
      <c r="W53" s="6">
        <v>60643976888.317497</v>
      </c>
      <c r="X53" s="6"/>
      <c r="Y53" s="8">
        <v>2.6239493907223117E-3</v>
      </c>
    </row>
    <row r="54" spans="1:25" x14ac:dyDescent="0.55000000000000004">
      <c r="A54" s="3" t="s">
        <v>60</v>
      </c>
      <c r="C54" s="6">
        <v>153509569</v>
      </c>
      <c r="D54" s="6"/>
      <c r="E54" s="6">
        <v>777107622727</v>
      </c>
      <c r="F54" s="6"/>
      <c r="G54" s="6">
        <v>1538169565609.6599</v>
      </c>
      <c r="H54" s="6"/>
      <c r="I54" s="6">
        <v>0</v>
      </c>
      <c r="J54" s="6"/>
      <c r="K54" s="6">
        <v>0</v>
      </c>
      <c r="L54" s="6"/>
      <c r="M54" s="6">
        <v>-1</v>
      </c>
      <c r="N54" s="6"/>
      <c r="O54" s="6">
        <v>1</v>
      </c>
      <c r="P54" s="6"/>
      <c r="Q54" s="6">
        <v>153509568</v>
      </c>
      <c r="R54" s="6"/>
      <c r="S54" s="6">
        <v>10490</v>
      </c>
      <c r="T54" s="6"/>
      <c r="U54" s="6">
        <v>777107617665</v>
      </c>
      <c r="V54" s="6"/>
      <c r="W54" s="6">
        <v>1600733991878.5</v>
      </c>
      <c r="X54" s="6"/>
      <c r="Y54" s="8">
        <v>6.9260711421239629E-2</v>
      </c>
    </row>
    <row r="55" spans="1:25" x14ac:dyDescent="0.55000000000000004">
      <c r="A55" s="3" t="s">
        <v>61</v>
      </c>
      <c r="C55" s="6">
        <v>12400000</v>
      </c>
      <c r="D55" s="6"/>
      <c r="E55" s="6">
        <v>113316062156</v>
      </c>
      <c r="F55" s="6"/>
      <c r="G55" s="6">
        <v>222734795400</v>
      </c>
      <c r="H55" s="6"/>
      <c r="I55" s="6">
        <v>0</v>
      </c>
      <c r="J55" s="6"/>
      <c r="K55" s="6">
        <v>0</v>
      </c>
      <c r="L55" s="6"/>
      <c r="M55" s="6">
        <v>-1000000</v>
      </c>
      <c r="N55" s="6"/>
      <c r="O55" s="6">
        <v>20952012434</v>
      </c>
      <c r="P55" s="6"/>
      <c r="Q55" s="6">
        <v>11400000</v>
      </c>
      <c r="R55" s="6"/>
      <c r="S55" s="6">
        <v>19370</v>
      </c>
      <c r="T55" s="6"/>
      <c r="U55" s="6">
        <v>104177670049</v>
      </c>
      <c r="V55" s="6"/>
      <c r="W55" s="6">
        <v>219504132900</v>
      </c>
      <c r="X55" s="6"/>
      <c r="Y55" s="8">
        <v>9.4975258110907169E-3</v>
      </c>
    </row>
    <row r="56" spans="1:25" x14ac:dyDescent="0.55000000000000004">
      <c r="A56" s="3" t="s">
        <v>62</v>
      </c>
      <c r="C56" s="6">
        <v>4521705</v>
      </c>
      <c r="D56" s="6"/>
      <c r="E56" s="6">
        <v>13532444411</v>
      </c>
      <c r="F56" s="6"/>
      <c r="G56" s="6">
        <v>15304796912.1262</v>
      </c>
      <c r="H56" s="6"/>
      <c r="I56" s="6">
        <v>0</v>
      </c>
      <c r="J56" s="6"/>
      <c r="K56" s="6">
        <v>0</v>
      </c>
      <c r="L56" s="6"/>
      <c r="M56" s="6">
        <v>-4521705</v>
      </c>
      <c r="N56" s="6"/>
      <c r="O56" s="6">
        <v>19507435776</v>
      </c>
      <c r="P56" s="6"/>
      <c r="Q56" s="6">
        <v>0</v>
      </c>
      <c r="R56" s="6"/>
      <c r="S56" s="6">
        <v>0</v>
      </c>
      <c r="T56" s="6"/>
      <c r="U56" s="6">
        <v>0</v>
      </c>
      <c r="V56" s="6"/>
      <c r="W56" s="6">
        <v>0</v>
      </c>
      <c r="X56" s="6"/>
      <c r="Y56" s="8">
        <v>0</v>
      </c>
    </row>
    <row r="57" spans="1:25" x14ac:dyDescent="0.55000000000000004">
      <c r="A57" s="3" t="s">
        <v>63</v>
      </c>
      <c r="C57" s="6">
        <v>35522137</v>
      </c>
      <c r="D57" s="6"/>
      <c r="E57" s="6">
        <v>121423405188</v>
      </c>
      <c r="F57" s="6"/>
      <c r="G57" s="6">
        <v>331568226874.742</v>
      </c>
      <c r="H57" s="6"/>
      <c r="I57" s="6">
        <v>54313333</v>
      </c>
      <c r="J57" s="6"/>
      <c r="K57" s="6">
        <v>0</v>
      </c>
      <c r="L57" s="6"/>
      <c r="M57" s="6">
        <v>-500000</v>
      </c>
      <c r="N57" s="6"/>
      <c r="O57" s="6">
        <v>4513842609</v>
      </c>
      <c r="P57" s="6"/>
      <c r="Q57" s="6">
        <v>89335470</v>
      </c>
      <c r="R57" s="6"/>
      <c r="S57" s="6">
        <v>10460</v>
      </c>
      <c r="T57" s="6"/>
      <c r="U57" s="6">
        <v>310243573534</v>
      </c>
      <c r="V57" s="6"/>
      <c r="W57" s="6">
        <v>928889044553.60999</v>
      </c>
      <c r="X57" s="6"/>
      <c r="Y57" s="8">
        <v>4.0191259999220297E-2</v>
      </c>
    </row>
    <row r="58" spans="1:25" x14ac:dyDescent="0.55000000000000004">
      <c r="A58" s="3" t="s">
        <v>64</v>
      </c>
      <c r="C58" s="6">
        <v>54115343</v>
      </c>
      <c r="D58" s="6"/>
      <c r="E58" s="6">
        <v>803962733963</v>
      </c>
      <c r="F58" s="6"/>
      <c r="G58" s="6">
        <v>1067798130676.63</v>
      </c>
      <c r="H58" s="6"/>
      <c r="I58" s="6">
        <v>0</v>
      </c>
      <c r="J58" s="6"/>
      <c r="K58" s="6">
        <v>0</v>
      </c>
      <c r="L58" s="6"/>
      <c r="M58" s="6">
        <v>0</v>
      </c>
      <c r="N58" s="6"/>
      <c r="O58" s="6">
        <v>0</v>
      </c>
      <c r="P58" s="6"/>
      <c r="Q58" s="6">
        <v>54115343</v>
      </c>
      <c r="R58" s="6"/>
      <c r="S58" s="6">
        <v>25610</v>
      </c>
      <c r="T58" s="6"/>
      <c r="U58" s="6">
        <v>803962733963</v>
      </c>
      <c r="V58" s="6"/>
      <c r="W58" s="6">
        <v>1377647865321.3301</v>
      </c>
      <c r="X58" s="6"/>
      <c r="Y58" s="8">
        <v>5.9608199566083708E-2</v>
      </c>
    </row>
    <row r="59" spans="1:25" x14ac:dyDescent="0.55000000000000004">
      <c r="A59" s="3" t="s">
        <v>65</v>
      </c>
      <c r="C59" s="6">
        <v>753607</v>
      </c>
      <c r="D59" s="6"/>
      <c r="E59" s="6">
        <v>1659473959</v>
      </c>
      <c r="F59" s="6"/>
      <c r="G59" s="6">
        <v>2364232309.0325999</v>
      </c>
      <c r="H59" s="6"/>
      <c r="I59" s="6">
        <v>0</v>
      </c>
      <c r="J59" s="6"/>
      <c r="K59" s="6">
        <v>0</v>
      </c>
      <c r="L59" s="6"/>
      <c r="M59" s="6">
        <v>-753607</v>
      </c>
      <c r="N59" s="6"/>
      <c r="O59" s="6">
        <v>2846667556</v>
      </c>
      <c r="P59" s="6"/>
      <c r="Q59" s="6">
        <v>0</v>
      </c>
      <c r="R59" s="6"/>
      <c r="S59" s="6">
        <v>0</v>
      </c>
      <c r="T59" s="6"/>
      <c r="U59" s="6">
        <v>0</v>
      </c>
      <c r="V59" s="6"/>
      <c r="W59" s="6">
        <v>0</v>
      </c>
      <c r="X59" s="6"/>
      <c r="Y59" s="8">
        <v>0</v>
      </c>
    </row>
    <row r="60" spans="1:25" x14ac:dyDescent="0.55000000000000004">
      <c r="A60" s="3" t="s">
        <v>66</v>
      </c>
      <c r="C60" s="6">
        <v>27441583</v>
      </c>
      <c r="D60" s="6"/>
      <c r="E60" s="6">
        <v>297739038506</v>
      </c>
      <c r="F60" s="6"/>
      <c r="G60" s="6">
        <v>409447366773.06201</v>
      </c>
      <c r="H60" s="6"/>
      <c r="I60" s="6">
        <v>14098754</v>
      </c>
      <c r="J60" s="6"/>
      <c r="K60" s="6">
        <v>234827136194</v>
      </c>
      <c r="L60" s="6"/>
      <c r="M60" s="6">
        <v>0</v>
      </c>
      <c r="N60" s="6"/>
      <c r="O60" s="6">
        <v>0</v>
      </c>
      <c r="P60" s="6"/>
      <c r="Q60" s="6">
        <v>41540337</v>
      </c>
      <c r="R60" s="6"/>
      <c r="S60" s="6">
        <v>17320</v>
      </c>
      <c r="T60" s="6"/>
      <c r="U60" s="6">
        <v>532566174700</v>
      </c>
      <c r="V60" s="6"/>
      <c r="W60" s="6">
        <v>715197738950.802</v>
      </c>
      <c r="X60" s="6"/>
      <c r="Y60" s="8">
        <v>3.0945244155441424E-2</v>
      </c>
    </row>
    <row r="61" spans="1:25" x14ac:dyDescent="0.55000000000000004">
      <c r="A61" s="3" t="s">
        <v>67</v>
      </c>
      <c r="C61" s="6">
        <v>3475000</v>
      </c>
      <c r="D61" s="6"/>
      <c r="E61" s="6">
        <v>63343544402</v>
      </c>
      <c r="F61" s="6"/>
      <c r="G61" s="6">
        <v>75027911825</v>
      </c>
      <c r="H61" s="6"/>
      <c r="I61" s="6">
        <v>0</v>
      </c>
      <c r="J61" s="6"/>
      <c r="K61" s="6">
        <v>0</v>
      </c>
      <c r="L61" s="6"/>
      <c r="M61" s="6">
        <v>0</v>
      </c>
      <c r="N61" s="6"/>
      <c r="O61" s="6">
        <v>0</v>
      </c>
      <c r="P61" s="6"/>
      <c r="Q61" s="6">
        <v>3475000</v>
      </c>
      <c r="R61" s="6"/>
      <c r="S61" s="6">
        <v>24000</v>
      </c>
      <c r="T61" s="6"/>
      <c r="U61" s="6">
        <v>63343544402</v>
      </c>
      <c r="V61" s="6"/>
      <c r="W61" s="6">
        <v>82903770000</v>
      </c>
      <c r="X61" s="6"/>
      <c r="Y61" s="8">
        <v>3.5870882475385422E-3</v>
      </c>
    </row>
    <row r="62" spans="1:25" x14ac:dyDescent="0.55000000000000004">
      <c r="A62" s="3" t="s">
        <v>68</v>
      </c>
      <c r="C62" s="6">
        <v>17108382</v>
      </c>
      <c r="D62" s="6"/>
      <c r="E62" s="6">
        <v>28605406510</v>
      </c>
      <c r="F62" s="6"/>
      <c r="G62" s="6">
        <v>196256015446.73401</v>
      </c>
      <c r="H62" s="6"/>
      <c r="I62" s="6">
        <v>0</v>
      </c>
      <c r="J62" s="6"/>
      <c r="K62" s="6">
        <v>0</v>
      </c>
      <c r="L62" s="6"/>
      <c r="M62" s="6">
        <v>0</v>
      </c>
      <c r="N62" s="6"/>
      <c r="O62" s="6">
        <v>0</v>
      </c>
      <c r="P62" s="6"/>
      <c r="Q62" s="6">
        <v>17108382</v>
      </c>
      <c r="R62" s="6"/>
      <c r="S62" s="6">
        <v>12370</v>
      </c>
      <c r="T62" s="6"/>
      <c r="U62" s="6">
        <v>28605406510</v>
      </c>
      <c r="V62" s="6"/>
      <c r="W62" s="6">
        <v>210371482762.22699</v>
      </c>
      <c r="X62" s="6"/>
      <c r="Y62" s="8">
        <v>9.1023734316743547E-3</v>
      </c>
    </row>
    <row r="63" spans="1:25" x14ac:dyDescent="0.55000000000000004">
      <c r="A63" s="3" t="s">
        <v>69</v>
      </c>
      <c r="C63" s="6">
        <v>3361802</v>
      </c>
      <c r="D63" s="6"/>
      <c r="E63" s="6">
        <v>120238797918</v>
      </c>
      <c r="F63" s="6"/>
      <c r="G63" s="6">
        <v>134697903504.377</v>
      </c>
      <c r="H63" s="6"/>
      <c r="I63" s="6">
        <v>0</v>
      </c>
      <c r="J63" s="6"/>
      <c r="K63" s="6">
        <v>0</v>
      </c>
      <c r="L63" s="6"/>
      <c r="M63" s="6">
        <v>0</v>
      </c>
      <c r="N63" s="6"/>
      <c r="O63" s="6">
        <v>0</v>
      </c>
      <c r="P63" s="6"/>
      <c r="Q63" s="6">
        <v>3361802</v>
      </c>
      <c r="R63" s="6"/>
      <c r="S63" s="6">
        <v>45934</v>
      </c>
      <c r="T63" s="6"/>
      <c r="U63" s="6">
        <v>120238797918</v>
      </c>
      <c r="V63" s="6"/>
      <c r="W63" s="6">
        <v>153502208040.245</v>
      </c>
      <c r="X63" s="6"/>
      <c r="Y63" s="8">
        <v>6.6417482152184293E-3</v>
      </c>
    </row>
    <row r="64" spans="1:25" x14ac:dyDescent="0.55000000000000004">
      <c r="A64" s="3" t="s">
        <v>70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v>16500000</v>
      </c>
      <c r="J64" s="6"/>
      <c r="K64" s="6">
        <v>164226929958</v>
      </c>
      <c r="L64" s="6"/>
      <c r="M64" s="6">
        <v>0</v>
      </c>
      <c r="N64" s="6"/>
      <c r="O64" s="6">
        <v>0</v>
      </c>
      <c r="P64" s="6"/>
      <c r="Q64" s="6">
        <v>16500000</v>
      </c>
      <c r="R64" s="6"/>
      <c r="S64" s="6">
        <v>10360</v>
      </c>
      <c r="T64" s="6"/>
      <c r="U64" s="6">
        <v>164226929958</v>
      </c>
      <c r="V64" s="6"/>
      <c r="W64" s="6">
        <v>169922907000</v>
      </c>
      <c r="X64" s="6"/>
      <c r="Y64" s="8">
        <v>7.3522405879405082E-3</v>
      </c>
    </row>
    <row r="65" spans="1:25" x14ac:dyDescent="0.55000000000000004">
      <c r="A65" s="3" t="s">
        <v>71</v>
      </c>
      <c r="C65" s="6">
        <v>0</v>
      </c>
      <c r="D65" s="6"/>
      <c r="E65" s="6">
        <v>0</v>
      </c>
      <c r="F65" s="6"/>
      <c r="G65" s="6">
        <v>0</v>
      </c>
      <c r="H65" s="6"/>
      <c r="I65" s="6">
        <v>248066</v>
      </c>
      <c r="J65" s="6"/>
      <c r="K65" s="6">
        <v>5214220305</v>
      </c>
      <c r="L65" s="6"/>
      <c r="M65" s="6">
        <v>0</v>
      </c>
      <c r="N65" s="6"/>
      <c r="O65" s="6">
        <v>0</v>
      </c>
      <c r="P65" s="6"/>
      <c r="Q65" s="6">
        <v>248066</v>
      </c>
      <c r="R65" s="6"/>
      <c r="S65" s="6">
        <v>18000</v>
      </c>
      <c r="T65" s="6"/>
      <c r="U65" s="6">
        <v>5214220305</v>
      </c>
      <c r="V65" s="6"/>
      <c r="W65" s="6">
        <v>4438620131.3999996</v>
      </c>
      <c r="X65" s="6"/>
      <c r="Y65" s="8">
        <v>1.9205064026199192E-4</v>
      </c>
    </row>
    <row r="66" spans="1:25" x14ac:dyDescent="0.55000000000000004">
      <c r="A66" s="3" t="s">
        <v>72</v>
      </c>
      <c r="C66" s="6">
        <v>0</v>
      </c>
      <c r="D66" s="6"/>
      <c r="E66" s="6">
        <v>0</v>
      </c>
      <c r="F66" s="6"/>
      <c r="G66" s="6">
        <v>0</v>
      </c>
      <c r="H66" s="6"/>
      <c r="I66" s="6">
        <v>5000000</v>
      </c>
      <c r="J66" s="6"/>
      <c r="K66" s="6">
        <v>32448498512</v>
      </c>
      <c r="L66" s="6"/>
      <c r="M66" s="6">
        <v>0</v>
      </c>
      <c r="N66" s="6"/>
      <c r="O66" s="6">
        <v>0</v>
      </c>
      <c r="P66" s="6"/>
      <c r="Q66" s="6">
        <v>5000000</v>
      </c>
      <c r="R66" s="6"/>
      <c r="S66" s="6">
        <v>6600</v>
      </c>
      <c r="T66" s="6"/>
      <c r="U66" s="6">
        <v>32448498512</v>
      </c>
      <c r="V66" s="6"/>
      <c r="W66" s="6">
        <v>32803650000</v>
      </c>
      <c r="X66" s="6"/>
      <c r="Y66" s="8">
        <v>1.4193514648533801E-3</v>
      </c>
    </row>
    <row r="67" spans="1:25" x14ac:dyDescent="0.55000000000000004">
      <c r="A67" s="3" t="s">
        <v>73</v>
      </c>
      <c r="C67" s="6">
        <v>0</v>
      </c>
      <c r="D67" s="6"/>
      <c r="E67" s="6">
        <v>0</v>
      </c>
      <c r="F67" s="6"/>
      <c r="G67" s="6">
        <v>0</v>
      </c>
      <c r="H67" s="6"/>
      <c r="I67" s="6">
        <v>750000</v>
      </c>
      <c r="J67" s="6"/>
      <c r="K67" s="6">
        <v>0</v>
      </c>
      <c r="L67" s="6"/>
      <c r="M67" s="6">
        <v>0</v>
      </c>
      <c r="N67" s="6"/>
      <c r="O67" s="6">
        <v>0</v>
      </c>
      <c r="P67" s="6"/>
      <c r="Q67" s="6">
        <v>750000</v>
      </c>
      <c r="R67" s="6"/>
      <c r="S67" s="6">
        <v>23570</v>
      </c>
      <c r="T67" s="6"/>
      <c r="U67" s="6">
        <v>2779500000</v>
      </c>
      <c r="V67" s="6"/>
      <c r="W67" s="6">
        <v>17572318875</v>
      </c>
      <c r="X67" s="6"/>
      <c r="Y67" s="8">
        <v>7.6032077333168567E-4</v>
      </c>
    </row>
    <row r="68" spans="1:25" x14ac:dyDescent="0.55000000000000004">
      <c r="A68" s="3" t="s">
        <v>74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v>610271</v>
      </c>
      <c r="J68" s="6"/>
      <c r="K68" s="6">
        <v>11870967678</v>
      </c>
      <c r="L68" s="6"/>
      <c r="M68" s="6">
        <v>0</v>
      </c>
      <c r="N68" s="6"/>
      <c r="O68" s="6">
        <v>0</v>
      </c>
      <c r="P68" s="6"/>
      <c r="Q68" s="6">
        <v>610271</v>
      </c>
      <c r="R68" s="6"/>
      <c r="S68" s="6">
        <v>24810</v>
      </c>
      <c r="T68" s="6"/>
      <c r="U68" s="6">
        <v>11870967678</v>
      </c>
      <c r="V68" s="6"/>
      <c r="W68" s="6">
        <v>15050735610.115499</v>
      </c>
      <c r="X68" s="6"/>
      <c r="Y68" s="8">
        <v>6.5121666751530283E-4</v>
      </c>
    </row>
    <row r="69" spans="1:25" x14ac:dyDescent="0.55000000000000004">
      <c r="A69" s="3" t="s">
        <v>75</v>
      </c>
      <c r="C69" s="6">
        <v>0</v>
      </c>
      <c r="D69" s="6"/>
      <c r="E69" s="6">
        <v>0</v>
      </c>
      <c r="F69" s="6"/>
      <c r="G69" s="6">
        <v>0</v>
      </c>
      <c r="H69" s="6"/>
      <c r="I69" s="6">
        <v>5311027</v>
      </c>
      <c r="J69" s="6"/>
      <c r="K69" s="6">
        <v>35316474387</v>
      </c>
      <c r="L69" s="6"/>
      <c r="M69" s="6">
        <v>0</v>
      </c>
      <c r="N69" s="6"/>
      <c r="O69" s="6">
        <v>0</v>
      </c>
      <c r="P69" s="6"/>
      <c r="Q69" s="6">
        <v>5311027</v>
      </c>
      <c r="R69" s="6"/>
      <c r="S69" s="6">
        <v>7850</v>
      </c>
      <c r="T69" s="6"/>
      <c r="U69" s="6">
        <v>35316474387</v>
      </c>
      <c r="V69" s="6"/>
      <c r="W69" s="6">
        <v>41443497135.397499</v>
      </c>
      <c r="X69" s="6"/>
      <c r="Y69" s="8">
        <v>1.79318119775024E-3</v>
      </c>
    </row>
    <row r="70" spans="1:25" x14ac:dyDescent="0.55000000000000004">
      <c r="A70" s="3" t="s">
        <v>76</v>
      </c>
      <c r="C70" s="6">
        <v>0</v>
      </c>
      <c r="D70" s="6"/>
      <c r="E70" s="6">
        <v>0</v>
      </c>
      <c r="F70" s="6"/>
      <c r="G70" s="6">
        <v>0</v>
      </c>
      <c r="H70" s="6"/>
      <c r="I70" s="6">
        <v>8637241</v>
      </c>
      <c r="J70" s="6"/>
      <c r="K70" s="6">
        <v>0</v>
      </c>
      <c r="L70" s="6"/>
      <c r="M70" s="6">
        <v>0</v>
      </c>
      <c r="N70" s="6"/>
      <c r="O70" s="6">
        <v>0</v>
      </c>
      <c r="P70" s="6"/>
      <c r="Q70" s="6">
        <v>8637241</v>
      </c>
      <c r="R70" s="6"/>
      <c r="S70" s="6">
        <v>18220</v>
      </c>
      <c r="T70" s="6"/>
      <c r="U70" s="6">
        <v>16661237889</v>
      </c>
      <c r="V70" s="6"/>
      <c r="W70" s="6">
        <v>156434176360.431</v>
      </c>
      <c r="X70" s="6"/>
      <c r="Y70" s="8">
        <v>6.7686089008482204E-3</v>
      </c>
    </row>
    <row r="71" spans="1:25" x14ac:dyDescent="0.55000000000000004">
      <c r="A71" s="3" t="s">
        <v>77</v>
      </c>
      <c r="C71" s="6">
        <v>0</v>
      </c>
      <c r="D71" s="6"/>
      <c r="E71" s="6">
        <v>0</v>
      </c>
      <c r="F71" s="6"/>
      <c r="G71" s="6">
        <v>0</v>
      </c>
      <c r="H71" s="6"/>
      <c r="I71" s="6">
        <v>30863</v>
      </c>
      <c r="J71" s="6"/>
      <c r="K71" s="6">
        <v>1003958263</v>
      </c>
      <c r="L71" s="6"/>
      <c r="M71" s="6">
        <v>-30863</v>
      </c>
      <c r="N71" s="6"/>
      <c r="O71" s="6">
        <v>2081313832</v>
      </c>
      <c r="P71" s="6"/>
      <c r="Q71" s="6">
        <v>0</v>
      </c>
      <c r="R71" s="6"/>
      <c r="S71" s="6">
        <v>0</v>
      </c>
      <c r="T71" s="6"/>
      <c r="U71" s="6">
        <v>0</v>
      </c>
      <c r="V71" s="6"/>
      <c r="W71" s="6">
        <v>0</v>
      </c>
      <c r="X71" s="6"/>
      <c r="Y71" s="8">
        <v>0</v>
      </c>
    </row>
    <row r="72" spans="1:25" ht="24.75" thickBot="1" x14ac:dyDescent="0.6">
      <c r="E72" s="7">
        <f>SUM(E9:E71)</f>
        <v>9295479196669</v>
      </c>
      <c r="G72" s="7">
        <f>SUM(G9:G71)</f>
        <v>15515781943566.549</v>
      </c>
      <c r="K72" s="7">
        <f>SUM(K9:K71)</f>
        <v>1230893331632</v>
      </c>
      <c r="O72" s="7">
        <f>SUM(O9:O71)</f>
        <v>415603365944</v>
      </c>
      <c r="U72" s="7">
        <f>SUM(U9:U71)</f>
        <v>10390354416145</v>
      </c>
      <c r="W72" s="7">
        <f>SUM(W9:W71)</f>
        <v>18711415937015.969</v>
      </c>
      <c r="Y72" s="9">
        <f>SUM(Y9:Y71)</f>
        <v>0.80960733393126383</v>
      </c>
    </row>
    <row r="73" spans="1:25" ht="24.75" thickTop="1" x14ac:dyDescent="0.55000000000000004"/>
    <row r="74" spans="1:25" x14ac:dyDescent="0.55000000000000004">
      <c r="G74" s="4"/>
      <c r="W74" s="4"/>
    </row>
    <row r="75" spans="1:25" x14ac:dyDescent="0.55000000000000004">
      <c r="G75" s="4"/>
      <c r="W75" s="4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42"/>
  <sheetViews>
    <sheetView rightToLeft="1" topLeftCell="H40" workbookViewId="0">
      <selection activeCell="W47" sqref="W47"/>
    </sheetView>
  </sheetViews>
  <sheetFormatPr defaultRowHeight="24" x14ac:dyDescent="0.55000000000000004"/>
  <cols>
    <col min="1" max="1" width="31.7109375" style="3" bestFit="1" customWidth="1"/>
    <col min="2" max="2" width="1" style="3" customWidth="1"/>
    <col min="3" max="3" width="24.140625" style="3" bestFit="1" customWidth="1"/>
    <col min="4" max="4" width="1" style="3" customWidth="1"/>
    <col min="5" max="5" width="22" style="3" bestFit="1" customWidth="1"/>
    <col min="6" max="6" width="1" style="3" customWidth="1"/>
    <col min="7" max="7" width="14.140625" style="3" bestFit="1" customWidth="1"/>
    <col min="8" max="8" width="1" style="3" customWidth="1"/>
    <col min="9" max="9" width="17.28515625" style="3" bestFit="1" customWidth="1"/>
    <col min="10" max="10" width="1" style="3" customWidth="1"/>
    <col min="11" max="11" width="10.28515625" style="3" bestFit="1" customWidth="1"/>
    <col min="12" max="12" width="1" style="3" customWidth="1"/>
    <col min="13" max="13" width="10.28515625" style="3" bestFit="1" customWidth="1"/>
    <col min="14" max="14" width="1" style="3" customWidth="1"/>
    <col min="15" max="15" width="8.42578125" style="3" bestFit="1" customWidth="1"/>
    <col min="16" max="16" width="1" style="3" customWidth="1"/>
    <col min="17" max="17" width="18.42578125" style="3" bestFit="1" customWidth="1"/>
    <col min="18" max="18" width="1" style="3" customWidth="1"/>
    <col min="19" max="19" width="22.140625" style="3" bestFit="1" customWidth="1"/>
    <col min="20" max="20" width="1" style="3" customWidth="1"/>
    <col min="21" max="21" width="7.28515625" style="3" bestFit="1" customWidth="1"/>
    <col min="22" max="22" width="1" style="3" customWidth="1"/>
    <col min="23" max="23" width="17.140625" style="3" bestFit="1" customWidth="1"/>
    <col min="24" max="24" width="1" style="3" customWidth="1"/>
    <col min="25" max="25" width="8.42578125" style="3" bestFit="1" customWidth="1"/>
    <col min="26" max="26" width="1" style="3" customWidth="1"/>
    <col min="27" max="27" width="16.5703125" style="3" bestFit="1" customWidth="1"/>
    <col min="28" max="28" width="1" style="3" customWidth="1"/>
    <col min="29" max="29" width="8.42578125" style="3" bestFit="1" customWidth="1"/>
    <col min="30" max="30" width="1.140625" style="3" customWidth="1"/>
    <col min="31" max="31" width="21" style="3" bestFit="1" customWidth="1"/>
    <col min="32" max="32" width="1" style="3" customWidth="1"/>
    <col min="33" max="33" width="18.42578125" style="3" bestFit="1" customWidth="1"/>
    <col min="34" max="34" width="1" style="3" customWidth="1"/>
    <col min="35" max="35" width="22.140625" style="3" bestFit="1" customWidth="1"/>
    <col min="36" max="36" width="1" style="3" customWidth="1"/>
    <col min="37" max="37" width="33.42578125" style="3" bestFit="1" customWidth="1"/>
    <col min="38" max="38" width="1" style="3" customWidth="1"/>
    <col min="39" max="39" width="9.140625" style="3" customWidth="1"/>
    <col min="40" max="16384" width="9.140625" style="3"/>
  </cols>
  <sheetData>
    <row r="2" spans="1:37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ht="24.75" x14ac:dyDescent="0.55000000000000004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6" spans="1:37" ht="24.75" x14ac:dyDescent="0.55000000000000004">
      <c r="A6" s="20" t="s">
        <v>79</v>
      </c>
      <c r="B6" s="20" t="s">
        <v>79</v>
      </c>
      <c r="C6" s="20" t="s">
        <v>79</v>
      </c>
      <c r="D6" s="20" t="s">
        <v>79</v>
      </c>
      <c r="E6" s="20" t="s">
        <v>79</v>
      </c>
      <c r="F6" s="20" t="s">
        <v>79</v>
      </c>
      <c r="G6" s="20" t="s">
        <v>79</v>
      </c>
      <c r="H6" s="20" t="s">
        <v>79</v>
      </c>
      <c r="I6" s="20" t="s">
        <v>79</v>
      </c>
      <c r="J6" s="20" t="s">
        <v>79</v>
      </c>
      <c r="K6" s="20" t="s">
        <v>79</v>
      </c>
      <c r="L6" s="20" t="s">
        <v>79</v>
      </c>
      <c r="M6" s="20" t="s">
        <v>79</v>
      </c>
      <c r="O6" s="20" t="s">
        <v>254</v>
      </c>
      <c r="P6" s="20" t="s">
        <v>4</v>
      </c>
      <c r="Q6" s="20" t="s">
        <v>4</v>
      </c>
      <c r="R6" s="20" t="s">
        <v>4</v>
      </c>
      <c r="S6" s="20" t="s">
        <v>4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C6" s="20" t="s">
        <v>6</v>
      </c>
      <c r="AD6" s="20" t="s">
        <v>6</v>
      </c>
      <c r="AE6" s="20" t="s">
        <v>6</v>
      </c>
      <c r="AF6" s="20" t="s">
        <v>6</v>
      </c>
      <c r="AG6" s="20" t="s">
        <v>6</v>
      </c>
      <c r="AH6" s="20" t="s">
        <v>6</v>
      </c>
      <c r="AI6" s="20" t="s">
        <v>6</v>
      </c>
      <c r="AJ6" s="20" t="s">
        <v>6</v>
      </c>
      <c r="AK6" s="20" t="s">
        <v>6</v>
      </c>
    </row>
    <row r="7" spans="1:37" ht="24.75" x14ac:dyDescent="0.55000000000000004">
      <c r="A7" s="19" t="s">
        <v>80</v>
      </c>
      <c r="C7" s="19" t="s">
        <v>81</v>
      </c>
      <c r="E7" s="19" t="s">
        <v>82</v>
      </c>
      <c r="G7" s="19" t="s">
        <v>83</v>
      </c>
      <c r="I7" s="19" t="s">
        <v>84</v>
      </c>
      <c r="K7" s="19" t="s">
        <v>85</v>
      </c>
      <c r="M7" s="19" t="s">
        <v>78</v>
      </c>
      <c r="O7" s="19" t="s">
        <v>7</v>
      </c>
      <c r="Q7" s="19" t="s">
        <v>8</v>
      </c>
      <c r="S7" s="19" t="s">
        <v>9</v>
      </c>
      <c r="U7" s="20" t="s">
        <v>10</v>
      </c>
      <c r="V7" s="20" t="s">
        <v>10</v>
      </c>
      <c r="W7" s="20" t="s">
        <v>10</v>
      </c>
      <c r="Y7" s="20" t="s">
        <v>11</v>
      </c>
      <c r="Z7" s="20" t="s">
        <v>11</v>
      </c>
      <c r="AA7" s="20" t="s">
        <v>11</v>
      </c>
      <c r="AC7" s="19" t="s">
        <v>7</v>
      </c>
      <c r="AE7" s="19" t="s">
        <v>86</v>
      </c>
      <c r="AG7" s="19" t="s">
        <v>8</v>
      </c>
      <c r="AI7" s="19" t="s">
        <v>9</v>
      </c>
      <c r="AK7" s="19" t="s">
        <v>13</v>
      </c>
    </row>
    <row r="8" spans="1:37" ht="24.75" x14ac:dyDescent="0.55000000000000004">
      <c r="A8" s="20" t="s">
        <v>80</v>
      </c>
      <c r="C8" s="20" t="s">
        <v>81</v>
      </c>
      <c r="E8" s="20" t="s">
        <v>82</v>
      </c>
      <c r="G8" s="20" t="s">
        <v>83</v>
      </c>
      <c r="I8" s="20" t="s">
        <v>84</v>
      </c>
      <c r="K8" s="20" t="s">
        <v>85</v>
      </c>
      <c r="M8" s="20" t="s">
        <v>78</v>
      </c>
      <c r="O8" s="20" t="s">
        <v>7</v>
      </c>
      <c r="Q8" s="20" t="s">
        <v>8</v>
      </c>
      <c r="S8" s="20" t="s">
        <v>9</v>
      </c>
      <c r="U8" s="20" t="s">
        <v>7</v>
      </c>
      <c r="W8" s="20" t="s">
        <v>8</v>
      </c>
      <c r="Y8" s="20" t="s">
        <v>7</v>
      </c>
      <c r="AA8" s="20" t="s">
        <v>14</v>
      </c>
      <c r="AC8" s="20" t="s">
        <v>7</v>
      </c>
      <c r="AE8" s="20" t="s">
        <v>86</v>
      </c>
      <c r="AG8" s="20" t="s">
        <v>8</v>
      </c>
      <c r="AI8" s="20" t="s">
        <v>9</v>
      </c>
      <c r="AK8" s="20" t="s">
        <v>13</v>
      </c>
    </row>
    <row r="9" spans="1:37" x14ac:dyDescent="0.55000000000000004">
      <c r="A9" s="3" t="s">
        <v>87</v>
      </c>
      <c r="C9" s="3" t="s">
        <v>88</v>
      </c>
      <c r="E9" s="3" t="s">
        <v>88</v>
      </c>
      <c r="G9" s="3" t="s">
        <v>89</v>
      </c>
      <c r="I9" s="3" t="s">
        <v>90</v>
      </c>
      <c r="K9" s="4">
        <v>19</v>
      </c>
      <c r="M9" s="4">
        <v>19</v>
      </c>
      <c r="O9" s="4">
        <v>50000</v>
      </c>
      <c r="Q9" s="4">
        <v>50036250000</v>
      </c>
      <c r="S9" s="4">
        <v>49740982812</v>
      </c>
      <c r="U9" s="4">
        <v>0</v>
      </c>
      <c r="W9" s="4">
        <v>0</v>
      </c>
      <c r="Y9" s="4">
        <v>0</v>
      </c>
      <c r="AA9" s="4">
        <v>0</v>
      </c>
      <c r="AC9" s="4">
        <v>50000</v>
      </c>
      <c r="AD9" s="4"/>
      <c r="AE9" s="4">
        <v>1000000</v>
      </c>
      <c r="AG9" s="4">
        <v>50036250000</v>
      </c>
      <c r="AI9" s="4">
        <v>49990937500</v>
      </c>
      <c r="AK9" s="8">
        <v>2.163012663835237E-3</v>
      </c>
    </row>
    <row r="10" spans="1:37" x14ac:dyDescent="0.55000000000000004">
      <c r="A10" s="3" t="s">
        <v>91</v>
      </c>
      <c r="C10" s="3" t="s">
        <v>88</v>
      </c>
      <c r="E10" s="3" t="s">
        <v>88</v>
      </c>
      <c r="G10" s="3" t="s">
        <v>92</v>
      </c>
      <c r="I10" s="3" t="s">
        <v>93</v>
      </c>
      <c r="K10" s="4">
        <v>0</v>
      </c>
      <c r="M10" s="4">
        <v>0</v>
      </c>
      <c r="O10" s="4">
        <v>13930</v>
      </c>
      <c r="Q10" s="4">
        <v>11842465172</v>
      </c>
      <c r="S10" s="4">
        <v>12534449119</v>
      </c>
      <c r="U10" s="4">
        <v>0</v>
      </c>
      <c r="W10" s="4">
        <v>0</v>
      </c>
      <c r="Y10" s="4">
        <v>0</v>
      </c>
      <c r="AA10" s="4">
        <v>0</v>
      </c>
      <c r="AC10" s="4">
        <v>13930</v>
      </c>
      <c r="AD10" s="4"/>
      <c r="AE10" s="4">
        <v>917302</v>
      </c>
      <c r="AG10" s="4">
        <v>11842465172</v>
      </c>
      <c r="AI10" s="4">
        <v>12775700844</v>
      </c>
      <c r="AK10" s="8">
        <v>5.5278024571838694E-4</v>
      </c>
    </row>
    <row r="11" spans="1:37" x14ac:dyDescent="0.55000000000000004">
      <c r="A11" s="3" t="s">
        <v>94</v>
      </c>
      <c r="C11" s="3" t="s">
        <v>88</v>
      </c>
      <c r="E11" s="3" t="s">
        <v>88</v>
      </c>
      <c r="G11" s="3" t="s">
        <v>95</v>
      </c>
      <c r="I11" s="3" t="s">
        <v>96</v>
      </c>
      <c r="K11" s="4">
        <v>0</v>
      </c>
      <c r="M11" s="4">
        <v>0</v>
      </c>
      <c r="O11" s="4">
        <v>427</v>
      </c>
      <c r="Q11" s="4">
        <v>333921419</v>
      </c>
      <c r="S11" s="4">
        <v>384432706</v>
      </c>
      <c r="U11" s="4">
        <v>345</v>
      </c>
      <c r="W11" s="4">
        <v>314697027</v>
      </c>
      <c r="Y11" s="4">
        <v>0</v>
      </c>
      <c r="AA11" s="4">
        <v>0</v>
      </c>
      <c r="AC11" s="4">
        <v>772</v>
      </c>
      <c r="AD11" s="4"/>
      <c r="AE11" s="4">
        <v>912511</v>
      </c>
      <c r="AG11" s="4">
        <v>648618446</v>
      </c>
      <c r="AI11" s="4">
        <v>704330808</v>
      </c>
      <c r="AK11" s="8">
        <v>3.0475052747976667E-5</v>
      </c>
    </row>
    <row r="12" spans="1:37" x14ac:dyDescent="0.55000000000000004">
      <c r="A12" s="3" t="s">
        <v>97</v>
      </c>
      <c r="C12" s="3" t="s">
        <v>88</v>
      </c>
      <c r="E12" s="3" t="s">
        <v>88</v>
      </c>
      <c r="G12" s="3" t="s">
        <v>98</v>
      </c>
      <c r="I12" s="3" t="s">
        <v>99</v>
      </c>
      <c r="K12" s="4">
        <v>0</v>
      </c>
      <c r="M12" s="4">
        <v>0</v>
      </c>
      <c r="O12" s="4">
        <v>40485</v>
      </c>
      <c r="Q12" s="4">
        <v>33879902995</v>
      </c>
      <c r="S12" s="4">
        <v>35868308800</v>
      </c>
      <c r="U12" s="4">
        <v>42278</v>
      </c>
      <c r="W12" s="4">
        <v>37979437723</v>
      </c>
      <c r="Y12" s="4">
        <v>0</v>
      </c>
      <c r="AA12" s="4">
        <v>0</v>
      </c>
      <c r="AC12" s="4">
        <v>82763</v>
      </c>
      <c r="AD12" s="4"/>
      <c r="AE12" s="4">
        <v>904132</v>
      </c>
      <c r="AG12" s="4">
        <v>71859340718</v>
      </c>
      <c r="AI12" s="4">
        <v>74815114018</v>
      </c>
      <c r="AK12" s="8">
        <v>3.2371075070798815E-3</v>
      </c>
    </row>
    <row r="13" spans="1:37" x14ac:dyDescent="0.55000000000000004">
      <c r="A13" s="3" t="s">
        <v>100</v>
      </c>
      <c r="C13" s="3" t="s">
        <v>88</v>
      </c>
      <c r="E13" s="3" t="s">
        <v>88</v>
      </c>
      <c r="G13" s="3" t="s">
        <v>101</v>
      </c>
      <c r="I13" s="3" t="s">
        <v>102</v>
      </c>
      <c r="K13" s="4">
        <v>0</v>
      </c>
      <c r="M13" s="4">
        <v>0</v>
      </c>
      <c r="O13" s="4">
        <v>10000</v>
      </c>
      <c r="Q13" s="4">
        <v>9111322761</v>
      </c>
      <c r="S13" s="4">
        <v>9731165906</v>
      </c>
      <c r="U13" s="4">
        <v>0</v>
      </c>
      <c r="W13" s="4">
        <v>0</v>
      </c>
      <c r="Y13" s="4">
        <v>0</v>
      </c>
      <c r="AA13" s="4">
        <v>0</v>
      </c>
      <c r="AC13" s="4">
        <v>10000</v>
      </c>
      <c r="AD13" s="4"/>
      <c r="AE13" s="4">
        <v>988374</v>
      </c>
      <c r="AG13" s="4">
        <v>9111322761</v>
      </c>
      <c r="AI13" s="4">
        <v>9881948572</v>
      </c>
      <c r="AK13" s="8">
        <v>4.2757309571568917E-4</v>
      </c>
    </row>
    <row r="14" spans="1:37" x14ac:dyDescent="0.55000000000000004">
      <c r="A14" s="3" t="s">
        <v>103</v>
      </c>
      <c r="C14" s="3" t="s">
        <v>88</v>
      </c>
      <c r="E14" s="3" t="s">
        <v>88</v>
      </c>
      <c r="G14" s="3" t="s">
        <v>104</v>
      </c>
      <c r="I14" s="3" t="s">
        <v>105</v>
      </c>
      <c r="K14" s="4">
        <v>0</v>
      </c>
      <c r="M14" s="4">
        <v>0</v>
      </c>
      <c r="O14" s="4">
        <v>15816</v>
      </c>
      <c r="Q14" s="4">
        <v>12566082417</v>
      </c>
      <c r="S14" s="4">
        <v>13282051599</v>
      </c>
      <c r="U14" s="4">
        <v>0</v>
      </c>
      <c r="W14" s="4">
        <v>0</v>
      </c>
      <c r="Y14" s="4">
        <v>0</v>
      </c>
      <c r="AA14" s="4">
        <v>0</v>
      </c>
      <c r="AC14" s="4">
        <v>15816</v>
      </c>
      <c r="AD14" s="4"/>
      <c r="AE14" s="4">
        <v>854807</v>
      </c>
      <c r="AG14" s="4">
        <v>12566082417</v>
      </c>
      <c r="AI14" s="4">
        <v>13517177079</v>
      </c>
      <c r="AK14" s="8">
        <v>5.8486251035360954E-4</v>
      </c>
    </row>
    <row r="15" spans="1:37" x14ac:dyDescent="0.55000000000000004">
      <c r="A15" s="3" t="s">
        <v>106</v>
      </c>
      <c r="C15" s="3" t="s">
        <v>88</v>
      </c>
      <c r="E15" s="3" t="s">
        <v>88</v>
      </c>
      <c r="G15" s="3" t="s">
        <v>107</v>
      </c>
      <c r="I15" s="3" t="s">
        <v>108</v>
      </c>
      <c r="K15" s="4">
        <v>0</v>
      </c>
      <c r="M15" s="4">
        <v>0</v>
      </c>
      <c r="O15" s="4">
        <v>10000</v>
      </c>
      <c r="Q15" s="4">
        <v>7801251062</v>
      </c>
      <c r="S15" s="4">
        <v>8255783368</v>
      </c>
      <c r="U15" s="4">
        <v>0</v>
      </c>
      <c r="W15" s="4">
        <v>0</v>
      </c>
      <c r="Y15" s="4">
        <v>0</v>
      </c>
      <c r="AA15" s="4">
        <v>0</v>
      </c>
      <c r="AC15" s="4">
        <v>10000</v>
      </c>
      <c r="AD15" s="4"/>
      <c r="AE15" s="4">
        <v>840821</v>
      </c>
      <c r="AG15" s="4">
        <v>7801251062</v>
      </c>
      <c r="AI15" s="4">
        <v>8406686011</v>
      </c>
      <c r="AK15" s="8">
        <v>3.637412941631577E-4</v>
      </c>
    </row>
    <row r="16" spans="1:37" x14ac:dyDescent="0.55000000000000004">
      <c r="A16" s="3" t="s">
        <v>109</v>
      </c>
      <c r="C16" s="3" t="s">
        <v>88</v>
      </c>
      <c r="E16" s="3" t="s">
        <v>88</v>
      </c>
      <c r="G16" s="3" t="s">
        <v>110</v>
      </c>
      <c r="I16" s="3" t="s">
        <v>111</v>
      </c>
      <c r="K16" s="4">
        <v>0</v>
      </c>
      <c r="M16" s="4">
        <v>0</v>
      </c>
      <c r="O16" s="4">
        <v>9997</v>
      </c>
      <c r="Q16" s="4">
        <v>7736704373</v>
      </c>
      <c r="S16" s="4">
        <v>8174134748</v>
      </c>
      <c r="U16" s="4">
        <v>0</v>
      </c>
      <c r="W16" s="4">
        <v>0</v>
      </c>
      <c r="Y16" s="4">
        <v>0</v>
      </c>
      <c r="AA16" s="4">
        <v>0</v>
      </c>
      <c r="AC16" s="4">
        <v>9997</v>
      </c>
      <c r="AD16" s="4"/>
      <c r="AE16" s="4">
        <v>832068</v>
      </c>
      <c r="AG16" s="4">
        <v>7736704373</v>
      </c>
      <c r="AI16" s="4">
        <v>8316676125</v>
      </c>
      <c r="AK16" s="8">
        <v>3.598467378090512E-4</v>
      </c>
    </row>
    <row r="17" spans="1:37" x14ac:dyDescent="0.55000000000000004">
      <c r="A17" s="3" t="s">
        <v>112</v>
      </c>
      <c r="C17" s="3" t="s">
        <v>88</v>
      </c>
      <c r="E17" s="3" t="s">
        <v>88</v>
      </c>
      <c r="G17" s="3" t="s">
        <v>113</v>
      </c>
      <c r="I17" s="3" t="s">
        <v>114</v>
      </c>
      <c r="K17" s="4">
        <v>0</v>
      </c>
      <c r="M17" s="4">
        <v>0</v>
      </c>
      <c r="O17" s="4">
        <v>11060</v>
      </c>
      <c r="Q17" s="4">
        <v>9082529260</v>
      </c>
      <c r="S17" s="4">
        <v>11024821388</v>
      </c>
      <c r="U17" s="4">
        <v>0</v>
      </c>
      <c r="W17" s="4">
        <v>0</v>
      </c>
      <c r="Y17" s="4">
        <v>11060</v>
      </c>
      <c r="AA17" s="4">
        <v>11060000000</v>
      </c>
      <c r="AC17" s="4">
        <v>0</v>
      </c>
      <c r="AD17" s="4"/>
      <c r="AE17" s="4">
        <v>0</v>
      </c>
      <c r="AG17" s="4">
        <v>0</v>
      </c>
      <c r="AI17" s="4">
        <v>0</v>
      </c>
      <c r="AK17" s="8">
        <v>0</v>
      </c>
    </row>
    <row r="18" spans="1:37" x14ac:dyDescent="0.55000000000000004">
      <c r="A18" s="3" t="s">
        <v>115</v>
      </c>
      <c r="C18" s="3" t="s">
        <v>88</v>
      </c>
      <c r="E18" s="3" t="s">
        <v>88</v>
      </c>
      <c r="G18" s="3" t="s">
        <v>116</v>
      </c>
      <c r="I18" s="3" t="s">
        <v>117</v>
      </c>
      <c r="K18" s="4">
        <v>0</v>
      </c>
      <c r="M18" s="4">
        <v>0</v>
      </c>
      <c r="O18" s="4">
        <v>7621</v>
      </c>
      <c r="Q18" s="4">
        <v>5772408794</v>
      </c>
      <c r="S18" s="4">
        <v>6133793048</v>
      </c>
      <c r="U18" s="4">
        <v>0</v>
      </c>
      <c r="W18" s="4">
        <v>0</v>
      </c>
      <c r="Y18" s="4">
        <v>0</v>
      </c>
      <c r="AA18" s="4">
        <v>0</v>
      </c>
      <c r="AC18" s="4">
        <v>7621</v>
      </c>
      <c r="AD18" s="4"/>
      <c r="AE18" s="4">
        <v>819704</v>
      </c>
      <c r="AG18" s="4">
        <v>5772408794</v>
      </c>
      <c r="AI18" s="4">
        <v>6245831921</v>
      </c>
      <c r="AK18" s="8">
        <v>2.7024525277825337E-4</v>
      </c>
    </row>
    <row r="19" spans="1:37" x14ac:dyDescent="0.55000000000000004">
      <c r="A19" s="3" t="s">
        <v>118</v>
      </c>
      <c r="C19" s="3" t="s">
        <v>88</v>
      </c>
      <c r="E19" s="3" t="s">
        <v>88</v>
      </c>
      <c r="G19" s="3" t="s">
        <v>119</v>
      </c>
      <c r="I19" s="3" t="s">
        <v>120</v>
      </c>
      <c r="K19" s="4">
        <v>0</v>
      </c>
      <c r="M19" s="4">
        <v>0</v>
      </c>
      <c r="O19" s="4">
        <v>10000</v>
      </c>
      <c r="Q19" s="4">
        <v>7602506812</v>
      </c>
      <c r="S19" s="4">
        <v>8027854687</v>
      </c>
      <c r="U19" s="4">
        <v>0</v>
      </c>
      <c r="W19" s="4">
        <v>0</v>
      </c>
      <c r="Y19" s="4">
        <v>0</v>
      </c>
      <c r="AA19" s="4">
        <v>0</v>
      </c>
      <c r="AC19" s="4">
        <v>10000</v>
      </c>
      <c r="AD19" s="4"/>
      <c r="AE19" s="4">
        <v>816635</v>
      </c>
      <c r="AG19" s="4">
        <v>7602506812</v>
      </c>
      <c r="AI19" s="4">
        <v>8164869849</v>
      </c>
      <c r="AK19" s="8">
        <v>3.5327836934351346E-4</v>
      </c>
    </row>
    <row r="20" spans="1:37" x14ac:dyDescent="0.55000000000000004">
      <c r="A20" s="3" t="s">
        <v>121</v>
      </c>
      <c r="C20" s="3" t="s">
        <v>88</v>
      </c>
      <c r="E20" s="3" t="s">
        <v>88</v>
      </c>
      <c r="G20" s="3" t="s">
        <v>122</v>
      </c>
      <c r="I20" s="3" t="s">
        <v>123</v>
      </c>
      <c r="K20" s="4">
        <v>0</v>
      </c>
      <c r="M20" s="4">
        <v>0</v>
      </c>
      <c r="O20" s="4">
        <v>10000</v>
      </c>
      <c r="Q20" s="4">
        <v>9064113920</v>
      </c>
      <c r="S20" s="4">
        <v>9691123165</v>
      </c>
      <c r="U20" s="4">
        <v>0</v>
      </c>
      <c r="W20" s="4">
        <v>0</v>
      </c>
      <c r="Y20" s="4">
        <v>0</v>
      </c>
      <c r="AA20" s="4">
        <v>0</v>
      </c>
      <c r="AC20" s="4">
        <v>10000</v>
      </c>
      <c r="AD20" s="4"/>
      <c r="AE20" s="4">
        <v>986000</v>
      </c>
      <c r="AG20" s="4">
        <v>9064113920</v>
      </c>
      <c r="AI20" s="4">
        <v>9858212875</v>
      </c>
      <c r="AK20" s="8">
        <v>4.2654609730830869E-4</v>
      </c>
    </row>
    <row r="21" spans="1:37" x14ac:dyDescent="0.55000000000000004">
      <c r="A21" s="3" t="s">
        <v>124</v>
      </c>
      <c r="C21" s="3" t="s">
        <v>88</v>
      </c>
      <c r="E21" s="3" t="s">
        <v>88</v>
      </c>
      <c r="G21" s="3" t="s">
        <v>125</v>
      </c>
      <c r="I21" s="3" t="s">
        <v>126</v>
      </c>
      <c r="K21" s="4">
        <v>0</v>
      </c>
      <c r="M21" s="4">
        <v>0</v>
      </c>
      <c r="O21" s="4">
        <v>9542</v>
      </c>
      <c r="Q21" s="4">
        <v>7038474342</v>
      </c>
      <c r="S21" s="4">
        <v>7503155630</v>
      </c>
      <c r="U21" s="4">
        <v>0</v>
      </c>
      <c r="W21" s="4">
        <v>0</v>
      </c>
      <c r="Y21" s="4">
        <v>0</v>
      </c>
      <c r="AA21" s="4">
        <v>0</v>
      </c>
      <c r="AC21" s="4">
        <v>9542</v>
      </c>
      <c r="AD21" s="4"/>
      <c r="AE21" s="4">
        <v>800739</v>
      </c>
      <c r="AG21" s="4">
        <v>7038474342</v>
      </c>
      <c r="AI21" s="4">
        <v>7639266669</v>
      </c>
      <c r="AK21" s="8">
        <v>3.3053652069360426E-4</v>
      </c>
    </row>
    <row r="22" spans="1:37" x14ac:dyDescent="0.55000000000000004">
      <c r="A22" s="3" t="s">
        <v>127</v>
      </c>
      <c r="C22" s="3" t="s">
        <v>88</v>
      </c>
      <c r="E22" s="3" t="s">
        <v>88</v>
      </c>
      <c r="G22" s="3" t="s">
        <v>128</v>
      </c>
      <c r="I22" s="3" t="s">
        <v>129</v>
      </c>
      <c r="K22" s="4">
        <v>0</v>
      </c>
      <c r="M22" s="4">
        <v>0</v>
      </c>
      <c r="O22" s="4">
        <v>3889</v>
      </c>
      <c r="Q22" s="4">
        <v>2859290492</v>
      </c>
      <c r="S22" s="4">
        <v>3046681416</v>
      </c>
      <c r="U22" s="4">
        <v>0</v>
      </c>
      <c r="W22" s="4">
        <v>0</v>
      </c>
      <c r="Y22" s="4">
        <v>0</v>
      </c>
      <c r="AA22" s="4">
        <v>0</v>
      </c>
      <c r="AC22" s="4">
        <v>3889</v>
      </c>
      <c r="AD22" s="4"/>
      <c r="AE22" s="4">
        <v>799385</v>
      </c>
      <c r="AG22" s="4">
        <v>2859290492</v>
      </c>
      <c r="AI22" s="4">
        <v>3108244793</v>
      </c>
      <c r="AK22" s="8">
        <v>1.3448783291089379E-4</v>
      </c>
    </row>
    <row r="23" spans="1:37" x14ac:dyDescent="0.55000000000000004">
      <c r="A23" s="3" t="s">
        <v>130</v>
      </c>
      <c r="C23" s="3" t="s">
        <v>88</v>
      </c>
      <c r="E23" s="3" t="s">
        <v>88</v>
      </c>
      <c r="G23" s="3" t="s">
        <v>131</v>
      </c>
      <c r="I23" s="3" t="s">
        <v>132</v>
      </c>
      <c r="K23" s="4">
        <v>0</v>
      </c>
      <c r="M23" s="4">
        <v>0</v>
      </c>
      <c r="O23" s="4">
        <v>70812</v>
      </c>
      <c r="Q23" s="4">
        <v>56971142086</v>
      </c>
      <c r="S23" s="4">
        <v>66243380634</v>
      </c>
      <c r="U23" s="4">
        <v>0</v>
      </c>
      <c r="W23" s="4">
        <v>0</v>
      </c>
      <c r="Y23" s="4">
        <v>0</v>
      </c>
      <c r="AA23" s="4">
        <v>0</v>
      </c>
      <c r="AC23" s="4">
        <v>70812</v>
      </c>
      <c r="AD23" s="4"/>
      <c r="AE23" s="4">
        <v>952544</v>
      </c>
      <c r="AG23" s="4">
        <v>56971142086</v>
      </c>
      <c r="AI23" s="4">
        <v>67439320135</v>
      </c>
      <c r="AK23" s="8">
        <v>2.9179709520839388E-3</v>
      </c>
    </row>
    <row r="24" spans="1:37" x14ac:dyDescent="0.55000000000000004">
      <c r="A24" s="3" t="s">
        <v>133</v>
      </c>
      <c r="C24" s="3" t="s">
        <v>88</v>
      </c>
      <c r="E24" s="3" t="s">
        <v>88</v>
      </c>
      <c r="G24" s="3" t="s">
        <v>134</v>
      </c>
      <c r="I24" s="3" t="s">
        <v>135</v>
      </c>
      <c r="K24" s="4">
        <v>0</v>
      </c>
      <c r="M24" s="4">
        <v>0</v>
      </c>
      <c r="O24" s="4">
        <v>32698</v>
      </c>
      <c r="Q24" s="4">
        <v>26658349870</v>
      </c>
      <c r="S24" s="4">
        <v>32234645995</v>
      </c>
      <c r="U24" s="4">
        <v>0</v>
      </c>
      <c r="W24" s="4">
        <v>0</v>
      </c>
      <c r="Y24" s="4">
        <v>32698</v>
      </c>
      <c r="AA24" s="4">
        <v>32698000000</v>
      </c>
      <c r="AC24" s="4">
        <v>0</v>
      </c>
      <c r="AD24" s="4"/>
      <c r="AE24" s="4">
        <v>0</v>
      </c>
      <c r="AG24" s="4">
        <v>0</v>
      </c>
      <c r="AI24" s="4">
        <v>0</v>
      </c>
      <c r="AK24" s="8">
        <v>0</v>
      </c>
    </row>
    <row r="25" spans="1:37" x14ac:dyDescent="0.55000000000000004">
      <c r="A25" s="3" t="s">
        <v>136</v>
      </c>
      <c r="C25" s="3" t="s">
        <v>88</v>
      </c>
      <c r="E25" s="3" t="s">
        <v>88</v>
      </c>
      <c r="G25" s="3" t="s">
        <v>137</v>
      </c>
      <c r="I25" s="3" t="s">
        <v>138</v>
      </c>
      <c r="K25" s="4">
        <v>0</v>
      </c>
      <c r="M25" s="4">
        <v>0</v>
      </c>
      <c r="O25" s="4">
        <v>10000</v>
      </c>
      <c r="Q25" s="4">
        <v>8627246887</v>
      </c>
      <c r="S25" s="4">
        <v>9231826428</v>
      </c>
      <c r="U25" s="4">
        <v>0</v>
      </c>
      <c r="W25" s="4">
        <v>0</v>
      </c>
      <c r="Y25" s="4">
        <v>0</v>
      </c>
      <c r="AA25" s="4">
        <v>0</v>
      </c>
      <c r="AC25" s="4">
        <v>10000</v>
      </c>
      <c r="AD25" s="4"/>
      <c r="AE25" s="4">
        <v>940845</v>
      </c>
      <c r="AG25" s="4">
        <v>8627246887</v>
      </c>
      <c r="AI25" s="4">
        <v>9406744718</v>
      </c>
      <c r="AK25" s="8">
        <v>4.0701192992228288E-4</v>
      </c>
    </row>
    <row r="26" spans="1:37" x14ac:dyDescent="0.55000000000000004">
      <c r="A26" s="3" t="s">
        <v>139</v>
      </c>
      <c r="C26" s="3" t="s">
        <v>88</v>
      </c>
      <c r="E26" s="3" t="s">
        <v>88</v>
      </c>
      <c r="G26" s="3" t="s">
        <v>140</v>
      </c>
      <c r="I26" s="3" t="s">
        <v>141</v>
      </c>
      <c r="K26" s="4">
        <v>0</v>
      </c>
      <c r="M26" s="4">
        <v>0</v>
      </c>
      <c r="O26" s="4">
        <v>10000</v>
      </c>
      <c r="Q26" s="4">
        <v>6908584458</v>
      </c>
      <c r="S26" s="4">
        <v>7344888497</v>
      </c>
      <c r="U26" s="4">
        <v>0</v>
      </c>
      <c r="W26" s="4">
        <v>0</v>
      </c>
      <c r="Y26" s="4">
        <v>0</v>
      </c>
      <c r="AA26" s="4">
        <v>0</v>
      </c>
      <c r="AC26" s="4">
        <v>10000</v>
      </c>
      <c r="AD26" s="4"/>
      <c r="AE26" s="4">
        <v>749652</v>
      </c>
      <c r="AG26" s="4">
        <v>6908584458</v>
      </c>
      <c r="AI26" s="4">
        <v>7495161255</v>
      </c>
      <c r="AK26" s="8">
        <v>3.2430135386143151E-4</v>
      </c>
    </row>
    <row r="27" spans="1:37" x14ac:dyDescent="0.55000000000000004">
      <c r="A27" s="3" t="s">
        <v>142</v>
      </c>
      <c r="C27" s="3" t="s">
        <v>88</v>
      </c>
      <c r="E27" s="3" t="s">
        <v>88</v>
      </c>
      <c r="G27" s="3" t="s">
        <v>143</v>
      </c>
      <c r="I27" s="3" t="s">
        <v>144</v>
      </c>
      <c r="K27" s="4">
        <v>0</v>
      </c>
      <c r="M27" s="4">
        <v>0</v>
      </c>
      <c r="O27" s="4">
        <v>10000</v>
      </c>
      <c r="Q27" s="4">
        <v>6781846524</v>
      </c>
      <c r="S27" s="4">
        <v>7261283653</v>
      </c>
      <c r="U27" s="4">
        <v>0</v>
      </c>
      <c r="W27" s="4">
        <v>0</v>
      </c>
      <c r="Y27" s="4">
        <v>0</v>
      </c>
      <c r="AA27" s="4">
        <v>0</v>
      </c>
      <c r="AC27" s="4">
        <v>10000</v>
      </c>
      <c r="AD27" s="4"/>
      <c r="AE27" s="4">
        <v>741323</v>
      </c>
      <c r="AG27" s="4">
        <v>6781846524</v>
      </c>
      <c r="AI27" s="4">
        <v>7411886352</v>
      </c>
      <c r="AK27" s="8">
        <v>3.206982073957616E-4</v>
      </c>
    </row>
    <row r="28" spans="1:37" x14ac:dyDescent="0.55000000000000004">
      <c r="A28" s="3" t="s">
        <v>145</v>
      </c>
      <c r="C28" s="3" t="s">
        <v>88</v>
      </c>
      <c r="E28" s="3" t="s">
        <v>88</v>
      </c>
      <c r="G28" s="3" t="s">
        <v>146</v>
      </c>
      <c r="I28" s="3" t="s">
        <v>147</v>
      </c>
      <c r="K28" s="4">
        <v>0</v>
      </c>
      <c r="M28" s="4">
        <v>0</v>
      </c>
      <c r="O28" s="4">
        <v>38216</v>
      </c>
      <c r="Q28" s="4">
        <v>32692106516</v>
      </c>
      <c r="S28" s="4">
        <v>37750984769</v>
      </c>
      <c r="U28" s="4">
        <v>0</v>
      </c>
      <c r="W28" s="4">
        <v>0</v>
      </c>
      <c r="Y28" s="4">
        <v>38216</v>
      </c>
      <c r="AA28" s="4">
        <v>38216000000</v>
      </c>
      <c r="AC28" s="4">
        <v>0</v>
      </c>
      <c r="AD28" s="4"/>
      <c r="AE28" s="4">
        <v>0</v>
      </c>
      <c r="AG28" s="4">
        <v>0</v>
      </c>
      <c r="AI28" s="4">
        <v>0</v>
      </c>
      <c r="AK28" s="8">
        <v>0</v>
      </c>
    </row>
    <row r="29" spans="1:37" x14ac:dyDescent="0.55000000000000004">
      <c r="A29" s="3" t="s">
        <v>148</v>
      </c>
      <c r="C29" s="3" t="s">
        <v>88</v>
      </c>
      <c r="E29" s="3" t="s">
        <v>88</v>
      </c>
      <c r="G29" s="3" t="s">
        <v>149</v>
      </c>
      <c r="I29" s="3" t="s">
        <v>150</v>
      </c>
      <c r="K29" s="4">
        <v>0</v>
      </c>
      <c r="M29" s="4">
        <v>0</v>
      </c>
      <c r="O29" s="4">
        <v>367</v>
      </c>
      <c r="Q29" s="4">
        <v>244206048</v>
      </c>
      <c r="S29" s="4">
        <v>261305073</v>
      </c>
      <c r="U29" s="4">
        <v>0</v>
      </c>
      <c r="W29" s="4">
        <v>0</v>
      </c>
      <c r="Y29" s="4">
        <v>0</v>
      </c>
      <c r="AA29" s="4">
        <v>0</v>
      </c>
      <c r="AC29" s="4">
        <v>367</v>
      </c>
      <c r="AD29" s="4"/>
      <c r="AE29" s="4">
        <v>726972</v>
      </c>
      <c r="AG29" s="4">
        <v>244206048</v>
      </c>
      <c r="AI29" s="4">
        <v>266750366</v>
      </c>
      <c r="AK29" s="8">
        <v>1.1541780342500766E-5</v>
      </c>
    </row>
    <row r="30" spans="1:37" x14ac:dyDescent="0.55000000000000004">
      <c r="A30" s="3" t="s">
        <v>151</v>
      </c>
      <c r="C30" s="3" t="s">
        <v>88</v>
      </c>
      <c r="E30" s="3" t="s">
        <v>88</v>
      </c>
      <c r="G30" s="3" t="s">
        <v>152</v>
      </c>
      <c r="I30" s="3" t="s">
        <v>153</v>
      </c>
      <c r="K30" s="4">
        <v>0</v>
      </c>
      <c r="M30" s="4">
        <v>0</v>
      </c>
      <c r="O30" s="4">
        <v>79317</v>
      </c>
      <c r="Q30" s="4">
        <v>61827767765</v>
      </c>
      <c r="S30" s="4">
        <v>78507456384</v>
      </c>
      <c r="U30" s="4">
        <v>0</v>
      </c>
      <c r="W30" s="4">
        <v>0</v>
      </c>
      <c r="Y30" s="4">
        <v>79317</v>
      </c>
      <c r="AA30" s="4">
        <v>79317000000</v>
      </c>
      <c r="AC30" s="4">
        <v>0</v>
      </c>
      <c r="AD30" s="4"/>
      <c r="AE30" s="4">
        <v>0</v>
      </c>
      <c r="AG30" s="4">
        <v>0</v>
      </c>
      <c r="AI30" s="4">
        <v>0</v>
      </c>
      <c r="AK30" s="8">
        <v>0</v>
      </c>
    </row>
    <row r="31" spans="1:37" x14ac:dyDescent="0.55000000000000004">
      <c r="A31" s="3" t="s">
        <v>154</v>
      </c>
      <c r="C31" s="3" t="s">
        <v>88</v>
      </c>
      <c r="E31" s="3" t="s">
        <v>88</v>
      </c>
      <c r="G31" s="3" t="s">
        <v>155</v>
      </c>
      <c r="I31" s="3" t="s">
        <v>156</v>
      </c>
      <c r="K31" s="4">
        <v>0</v>
      </c>
      <c r="M31" s="4">
        <v>0</v>
      </c>
      <c r="O31" s="4">
        <v>10000</v>
      </c>
      <c r="Q31" s="4">
        <v>9151658437</v>
      </c>
      <c r="S31" s="4">
        <v>9746833066</v>
      </c>
      <c r="U31" s="4">
        <v>0</v>
      </c>
      <c r="W31" s="4">
        <v>0</v>
      </c>
      <c r="Y31" s="4">
        <v>0</v>
      </c>
      <c r="AA31" s="4">
        <v>0</v>
      </c>
      <c r="AC31" s="4">
        <v>10000</v>
      </c>
      <c r="AD31" s="4"/>
      <c r="AE31" s="4">
        <v>988246</v>
      </c>
      <c r="AG31" s="4">
        <v>9151658437</v>
      </c>
      <c r="AI31" s="4">
        <v>9880668804</v>
      </c>
      <c r="AK31" s="8">
        <v>4.2751772259149497E-4</v>
      </c>
    </row>
    <row r="32" spans="1:37" x14ac:dyDescent="0.55000000000000004">
      <c r="A32" s="3" t="s">
        <v>157</v>
      </c>
      <c r="C32" s="3" t="s">
        <v>88</v>
      </c>
      <c r="E32" s="3" t="s">
        <v>88</v>
      </c>
      <c r="G32" s="3" t="s">
        <v>158</v>
      </c>
      <c r="I32" s="3" t="s">
        <v>159</v>
      </c>
      <c r="K32" s="4">
        <v>0</v>
      </c>
      <c r="M32" s="4">
        <v>0</v>
      </c>
      <c r="O32" s="4">
        <v>28237</v>
      </c>
      <c r="Q32" s="4">
        <v>24949800094</v>
      </c>
      <c r="S32" s="4">
        <v>26538025584</v>
      </c>
      <c r="U32" s="4">
        <v>0</v>
      </c>
      <c r="W32" s="4">
        <v>0</v>
      </c>
      <c r="Y32" s="4">
        <v>0</v>
      </c>
      <c r="AA32" s="4">
        <v>0</v>
      </c>
      <c r="AC32" s="4">
        <v>28237</v>
      </c>
      <c r="AD32" s="4"/>
      <c r="AE32" s="4">
        <v>957654</v>
      </c>
      <c r="AG32" s="4">
        <v>24949800094</v>
      </c>
      <c r="AI32" s="4">
        <v>27036374766</v>
      </c>
      <c r="AK32" s="8">
        <v>1.1698124485673717E-3</v>
      </c>
    </row>
    <row r="33" spans="1:37" x14ac:dyDescent="0.55000000000000004">
      <c r="A33" s="3" t="s">
        <v>160</v>
      </c>
      <c r="C33" s="3" t="s">
        <v>88</v>
      </c>
      <c r="E33" s="3" t="s">
        <v>88</v>
      </c>
      <c r="G33" s="3" t="s">
        <v>161</v>
      </c>
      <c r="I33" s="3" t="s">
        <v>162</v>
      </c>
      <c r="K33" s="4">
        <v>18</v>
      </c>
      <c r="M33" s="4">
        <v>18</v>
      </c>
      <c r="O33" s="4">
        <v>2000</v>
      </c>
      <c r="Q33" s="4">
        <v>1960355250</v>
      </c>
      <c r="S33" s="4">
        <v>1769679187</v>
      </c>
      <c r="U33" s="4">
        <v>0</v>
      </c>
      <c r="W33" s="4">
        <v>0</v>
      </c>
      <c r="Y33" s="4">
        <v>0</v>
      </c>
      <c r="AA33" s="4">
        <v>0</v>
      </c>
      <c r="AC33" s="4">
        <v>2000</v>
      </c>
      <c r="AD33" s="4"/>
      <c r="AE33" s="4">
        <v>885000</v>
      </c>
      <c r="AG33" s="4">
        <v>1960355250</v>
      </c>
      <c r="AI33" s="4">
        <v>1769679187</v>
      </c>
      <c r="AK33" s="8">
        <v>7.6570648278133344E-5</v>
      </c>
    </row>
    <row r="34" spans="1:37" x14ac:dyDescent="0.55000000000000004">
      <c r="A34" s="3" t="s">
        <v>163</v>
      </c>
      <c r="C34" s="3" t="s">
        <v>88</v>
      </c>
      <c r="E34" s="3" t="s">
        <v>88</v>
      </c>
      <c r="G34" s="3" t="s">
        <v>164</v>
      </c>
      <c r="I34" s="3" t="s">
        <v>165</v>
      </c>
      <c r="K34" s="4">
        <v>15</v>
      </c>
      <c r="M34" s="4">
        <v>15</v>
      </c>
      <c r="O34" s="4">
        <v>400000</v>
      </c>
      <c r="Q34" s="4">
        <v>391637237500</v>
      </c>
      <c r="S34" s="4">
        <v>399927100072</v>
      </c>
      <c r="U34" s="4">
        <v>0</v>
      </c>
      <c r="W34" s="4">
        <v>0</v>
      </c>
      <c r="Y34" s="4">
        <v>0</v>
      </c>
      <c r="AA34" s="4">
        <v>0</v>
      </c>
      <c r="AC34" s="4">
        <v>400000</v>
      </c>
      <c r="AD34" s="4"/>
      <c r="AE34" s="4">
        <v>999999</v>
      </c>
      <c r="AG34" s="4">
        <v>391637237500</v>
      </c>
      <c r="AI34" s="4">
        <v>399927100072</v>
      </c>
      <c r="AK34" s="8">
        <v>1.7304084006558949E-2</v>
      </c>
    </row>
    <row r="35" spans="1:37" x14ac:dyDescent="0.55000000000000004">
      <c r="A35" s="3" t="s">
        <v>166</v>
      </c>
      <c r="C35" s="3" t="s">
        <v>88</v>
      </c>
      <c r="E35" s="3" t="s">
        <v>88</v>
      </c>
      <c r="G35" s="3" t="s">
        <v>167</v>
      </c>
      <c r="I35" s="3" t="s">
        <v>168</v>
      </c>
      <c r="K35" s="4">
        <v>15</v>
      </c>
      <c r="M35" s="4">
        <v>15</v>
      </c>
      <c r="O35" s="4">
        <v>600000</v>
      </c>
      <c r="Q35" s="4">
        <v>582480000000</v>
      </c>
      <c r="S35" s="4">
        <v>599891250000</v>
      </c>
      <c r="U35" s="4">
        <v>0</v>
      </c>
      <c r="W35" s="4">
        <v>0</v>
      </c>
      <c r="Y35" s="4">
        <v>0</v>
      </c>
      <c r="AA35" s="4">
        <v>0</v>
      </c>
      <c r="AC35" s="4">
        <v>600000</v>
      </c>
      <c r="AD35" s="4"/>
      <c r="AE35" s="4">
        <v>999998</v>
      </c>
      <c r="AG35" s="4">
        <v>582480000000</v>
      </c>
      <c r="AI35" s="4">
        <v>599890050217</v>
      </c>
      <c r="AK35" s="8">
        <v>2.5956100053697275E-2</v>
      </c>
    </row>
    <row r="36" spans="1:37" x14ac:dyDescent="0.55000000000000004">
      <c r="A36" s="3" t="s">
        <v>169</v>
      </c>
      <c r="C36" s="3" t="s">
        <v>88</v>
      </c>
      <c r="E36" s="3" t="s">
        <v>88</v>
      </c>
      <c r="G36" s="3" t="s">
        <v>170</v>
      </c>
      <c r="I36" s="3" t="s">
        <v>171</v>
      </c>
      <c r="K36" s="4">
        <v>16</v>
      </c>
      <c r="M36" s="4">
        <v>16</v>
      </c>
      <c r="O36" s="4">
        <v>100000</v>
      </c>
      <c r="Q36" s="4">
        <v>94164000000</v>
      </c>
      <c r="S36" s="4">
        <v>94357894531</v>
      </c>
      <c r="U36" s="4">
        <v>0</v>
      </c>
      <c r="W36" s="4">
        <v>0</v>
      </c>
      <c r="Y36" s="4">
        <v>0</v>
      </c>
      <c r="AA36" s="4">
        <v>0</v>
      </c>
      <c r="AC36" s="4">
        <v>100000</v>
      </c>
      <c r="AD36" s="4"/>
      <c r="AE36" s="4">
        <v>943750</v>
      </c>
      <c r="AG36" s="4">
        <v>94164000000</v>
      </c>
      <c r="AI36" s="4">
        <v>94357894531</v>
      </c>
      <c r="AK36" s="8">
        <v>4.0826864029781928E-3</v>
      </c>
    </row>
    <row r="37" spans="1:37" x14ac:dyDescent="0.55000000000000004">
      <c r="A37" s="3" t="s">
        <v>172</v>
      </c>
      <c r="C37" s="3" t="s">
        <v>88</v>
      </c>
      <c r="E37" s="3" t="s">
        <v>88</v>
      </c>
      <c r="G37" s="3" t="s">
        <v>173</v>
      </c>
      <c r="I37" s="3" t="s">
        <v>174</v>
      </c>
      <c r="K37" s="4">
        <v>16</v>
      </c>
      <c r="M37" s="4">
        <v>16</v>
      </c>
      <c r="O37" s="4">
        <v>300000</v>
      </c>
      <c r="Q37" s="4">
        <v>283104000000</v>
      </c>
      <c r="S37" s="4">
        <v>283298642812</v>
      </c>
      <c r="U37" s="4">
        <v>0</v>
      </c>
      <c r="W37" s="4">
        <v>0</v>
      </c>
      <c r="Y37" s="4">
        <v>0</v>
      </c>
      <c r="AA37" s="4">
        <v>0</v>
      </c>
      <c r="AC37" s="4">
        <v>300000</v>
      </c>
      <c r="AD37" s="4"/>
      <c r="AE37" s="4">
        <v>944500</v>
      </c>
      <c r="AG37" s="4">
        <v>283104000000</v>
      </c>
      <c r="AI37" s="4">
        <v>283298642812</v>
      </c>
      <c r="AK37" s="8">
        <v>1.2257792765932654E-2</v>
      </c>
    </row>
    <row r="38" spans="1:37" x14ac:dyDescent="0.55000000000000004">
      <c r="A38" s="3" t="s">
        <v>175</v>
      </c>
      <c r="C38" s="3" t="s">
        <v>88</v>
      </c>
      <c r="E38" s="3" t="s">
        <v>88</v>
      </c>
      <c r="G38" s="3" t="s">
        <v>176</v>
      </c>
      <c r="I38" s="3" t="s">
        <v>135</v>
      </c>
      <c r="K38" s="4">
        <v>18</v>
      </c>
      <c r="M38" s="4">
        <v>18</v>
      </c>
      <c r="O38" s="4">
        <v>500000</v>
      </c>
      <c r="Q38" s="4">
        <v>428985000000</v>
      </c>
      <c r="S38" s="4">
        <v>497952855453</v>
      </c>
      <c r="U38" s="4">
        <v>0</v>
      </c>
      <c r="W38" s="4">
        <v>0</v>
      </c>
      <c r="Y38" s="4">
        <v>500000</v>
      </c>
      <c r="AA38" s="4">
        <v>510492000000</v>
      </c>
      <c r="AC38" s="4">
        <v>0</v>
      </c>
      <c r="AD38" s="4"/>
      <c r="AE38" s="4">
        <v>0</v>
      </c>
      <c r="AG38" s="4">
        <v>0</v>
      </c>
      <c r="AI38" s="4">
        <v>0</v>
      </c>
      <c r="AK38" s="8">
        <v>0</v>
      </c>
    </row>
    <row r="39" spans="1:37" x14ac:dyDescent="0.55000000000000004">
      <c r="A39" s="3" t="s">
        <v>177</v>
      </c>
      <c r="C39" s="3" t="s">
        <v>88</v>
      </c>
      <c r="E39" s="3" t="s">
        <v>88</v>
      </c>
      <c r="G39" s="3" t="s">
        <v>178</v>
      </c>
      <c r="I39" s="3" t="s">
        <v>179</v>
      </c>
      <c r="K39" s="4">
        <v>0</v>
      </c>
      <c r="M39" s="4">
        <v>0</v>
      </c>
      <c r="O39" s="4">
        <v>0</v>
      </c>
      <c r="Q39" s="4">
        <v>0</v>
      </c>
      <c r="S39" s="4">
        <v>0</v>
      </c>
      <c r="U39" s="4">
        <v>4741</v>
      </c>
      <c r="W39" s="4">
        <v>4367252417</v>
      </c>
      <c r="Y39" s="4">
        <v>0</v>
      </c>
      <c r="AA39" s="4">
        <v>0</v>
      </c>
      <c r="AC39" s="4">
        <v>4741</v>
      </c>
      <c r="AD39" s="4"/>
      <c r="AE39" s="4">
        <v>923620</v>
      </c>
      <c r="AG39" s="4">
        <v>4367252417</v>
      </c>
      <c r="AI39" s="4">
        <v>4378088747</v>
      </c>
      <c r="AK39" s="8">
        <v>1.8943156253382014E-4</v>
      </c>
    </row>
    <row r="40" spans="1:37" ht="24.75" thickBot="1" x14ac:dyDescent="0.6">
      <c r="Q40" s="5">
        <f>SUM(Q9:Q39)</f>
        <v>2191870525254</v>
      </c>
      <c r="S40" s="5">
        <f>SUM(S9:S39)</f>
        <v>2335716790530</v>
      </c>
      <c r="W40" s="5">
        <f>SUM(W9:W39)</f>
        <v>42661387167</v>
      </c>
      <c r="AA40" s="5">
        <f>SUM(AA9:AA39)</f>
        <v>671783000000</v>
      </c>
      <c r="AG40" s="5">
        <f>SUM(AG9:AG39)</f>
        <v>1675286159010</v>
      </c>
      <c r="AI40" s="5">
        <f>SUM(AI9:AI39)</f>
        <v>1725983359026</v>
      </c>
      <c r="AK40" s="9">
        <f>SUM(AK9:AK39)</f>
        <v>7.4680013015201371E-2</v>
      </c>
    </row>
    <row r="41" spans="1:37" ht="24.75" thickTop="1" x14ac:dyDescent="0.55000000000000004"/>
    <row r="42" spans="1:37" x14ac:dyDescent="0.55000000000000004">
      <c r="AK42" s="10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T12"/>
  <sheetViews>
    <sheetView rightToLeft="1" workbookViewId="0">
      <selection activeCell="E13" sqref="E13"/>
    </sheetView>
  </sheetViews>
  <sheetFormatPr defaultRowHeight="24" x14ac:dyDescent="0.55000000000000004"/>
  <cols>
    <col min="1" max="1" width="26.28515625" style="3" bestFit="1" customWidth="1"/>
    <col min="2" max="2" width="1" style="3" customWidth="1"/>
    <col min="3" max="3" width="23.5703125" style="3" bestFit="1" customWidth="1"/>
    <col min="4" max="4" width="1" style="3" customWidth="1"/>
    <col min="5" max="5" width="15.42578125" style="3" bestFit="1" customWidth="1"/>
    <col min="6" max="6" width="1" style="3" customWidth="1"/>
    <col min="7" max="7" width="13.85546875" style="3" bestFit="1" customWidth="1"/>
    <col min="8" max="8" width="1" style="3" customWidth="1"/>
    <col min="9" max="9" width="10.28515625" style="3" bestFit="1" customWidth="1"/>
    <col min="10" max="10" width="1" style="3" customWidth="1"/>
    <col min="11" max="11" width="16.5703125" style="3" bestFit="1" customWidth="1"/>
    <col min="12" max="12" width="1" style="3" customWidth="1"/>
    <col min="13" max="13" width="18.42578125" style="3" bestFit="1" customWidth="1"/>
    <col min="14" max="14" width="1" style="3" customWidth="1"/>
    <col min="15" max="15" width="18.42578125" style="3" bestFit="1" customWidth="1"/>
    <col min="16" max="16" width="1" style="3" customWidth="1"/>
    <col min="17" max="17" width="16.5703125" style="3" bestFit="1" customWidth="1"/>
    <col min="18" max="18" width="1" style="3" customWidth="1"/>
    <col min="19" max="19" width="23" style="3" bestFit="1" customWidth="1"/>
    <col min="20" max="20" width="1" style="3" customWidth="1"/>
    <col min="21" max="21" width="9.140625" style="3" customWidth="1"/>
    <col min="22" max="16384" width="9.140625" style="3"/>
  </cols>
  <sheetData>
    <row r="2" spans="1:20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0" ht="24.75" x14ac:dyDescent="0.55000000000000004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20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20" ht="24.75" x14ac:dyDescent="0.55000000000000004">
      <c r="A6" s="19" t="s">
        <v>181</v>
      </c>
      <c r="C6" s="20" t="s">
        <v>182</v>
      </c>
      <c r="D6" s="20" t="s">
        <v>182</v>
      </c>
      <c r="E6" s="20" t="s">
        <v>182</v>
      </c>
      <c r="F6" s="20" t="s">
        <v>182</v>
      </c>
      <c r="G6" s="20" t="s">
        <v>182</v>
      </c>
      <c r="H6" s="20" t="s">
        <v>182</v>
      </c>
      <c r="I6" s="20" t="s">
        <v>182</v>
      </c>
      <c r="K6" s="20" t="s">
        <v>254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</row>
    <row r="7" spans="1:20" ht="24.75" x14ac:dyDescent="0.55000000000000004">
      <c r="A7" s="20" t="s">
        <v>181</v>
      </c>
      <c r="C7" s="20" t="s">
        <v>183</v>
      </c>
      <c r="E7" s="20" t="s">
        <v>184</v>
      </c>
      <c r="G7" s="20" t="s">
        <v>185</v>
      </c>
      <c r="I7" s="20" t="s">
        <v>85</v>
      </c>
      <c r="K7" s="20" t="s">
        <v>186</v>
      </c>
      <c r="M7" s="20" t="s">
        <v>187</v>
      </c>
      <c r="O7" s="20" t="s">
        <v>188</v>
      </c>
      <c r="Q7" s="20" t="s">
        <v>186</v>
      </c>
      <c r="S7" s="20" t="s">
        <v>180</v>
      </c>
      <c r="T7" s="12"/>
    </row>
    <row r="8" spans="1:20" x14ac:dyDescent="0.55000000000000004">
      <c r="A8" s="3" t="s">
        <v>189</v>
      </c>
      <c r="C8" s="3" t="s">
        <v>190</v>
      </c>
      <c r="E8" s="3" t="s">
        <v>191</v>
      </c>
      <c r="G8" s="3" t="s">
        <v>192</v>
      </c>
      <c r="I8" s="3">
        <v>8</v>
      </c>
      <c r="K8" s="4">
        <v>28378477635</v>
      </c>
      <c r="M8" s="4">
        <v>1637387382049</v>
      </c>
      <c r="O8" s="4">
        <v>1034259843203</v>
      </c>
      <c r="Q8" s="4">
        <f>K8+M8-O8</f>
        <v>631506016481</v>
      </c>
      <c r="S8" s="8">
        <v>2.7324062705096235E-2</v>
      </c>
      <c r="T8" s="12"/>
    </row>
    <row r="9" spans="1:20" x14ac:dyDescent="0.55000000000000004">
      <c r="A9" s="3" t="s">
        <v>193</v>
      </c>
      <c r="C9" s="3" t="s">
        <v>194</v>
      </c>
      <c r="E9" s="3" t="s">
        <v>191</v>
      </c>
      <c r="G9" s="3" t="s">
        <v>195</v>
      </c>
      <c r="I9" s="3">
        <v>10</v>
      </c>
      <c r="K9" s="4">
        <v>534950139439</v>
      </c>
      <c r="M9" s="4">
        <v>81878433157</v>
      </c>
      <c r="O9" s="4">
        <v>324422910714</v>
      </c>
      <c r="Q9" s="4">
        <f>K9+M9-O9</f>
        <v>292405661882</v>
      </c>
      <c r="S9" s="8">
        <v>1.2651836137857799E-2</v>
      </c>
    </row>
    <row r="10" spans="1:20" ht="24.75" thickBot="1" x14ac:dyDescent="0.6">
      <c r="K10" s="5">
        <f>SUM(K8:K9)</f>
        <v>563328617074</v>
      </c>
      <c r="M10" s="5">
        <f>SUM(M8:M9)</f>
        <v>1719265815206</v>
      </c>
      <c r="O10" s="5">
        <f>SUM(O8:O9)</f>
        <v>1358682753917</v>
      </c>
      <c r="Q10" s="5">
        <f>SUM(Q8:Q9)</f>
        <v>923911678363</v>
      </c>
      <c r="S10" s="9">
        <f>SUM(S8:S9)</f>
        <v>3.9975898842954036E-2</v>
      </c>
    </row>
    <row r="11" spans="1:20" ht="24.75" thickTop="1" x14ac:dyDescent="0.55000000000000004"/>
    <row r="12" spans="1:20" x14ac:dyDescent="0.55000000000000004">
      <c r="Q12" s="4"/>
      <c r="S12" s="14"/>
    </row>
  </sheetData>
  <mergeCells count="17"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</mergeCells>
  <pageMargins left="0.7" right="0.7" top="0.75" bottom="0.75" header="0.3" footer="0.3"/>
  <pageSetup orientation="portrait" r:id="rId1"/>
  <ignoredErrors>
    <ignoredError sqref="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8"/>
  <sheetViews>
    <sheetView rightToLeft="1" workbookViewId="0">
      <selection activeCell="R5" sqref="R5"/>
    </sheetView>
  </sheetViews>
  <sheetFormatPr defaultRowHeight="24" x14ac:dyDescent="0.55000000000000004"/>
  <cols>
    <col min="1" max="1" width="31.42578125" style="3" bestFit="1" customWidth="1"/>
    <col min="2" max="2" width="1" style="3" customWidth="1"/>
    <col min="3" max="3" width="19.140625" style="3" bestFit="1" customWidth="1"/>
    <col min="4" max="4" width="1" style="3" customWidth="1"/>
    <col min="5" max="5" width="21.7109375" style="3" bestFit="1" customWidth="1"/>
    <col min="6" max="6" width="1" style="3" customWidth="1"/>
    <col min="7" max="7" width="33.42578125" style="3" bestFit="1" customWidth="1"/>
    <col min="8" max="8" width="1" style="3" customWidth="1"/>
    <col min="9" max="9" width="9.140625" style="3" customWidth="1"/>
    <col min="10" max="16384" width="9.140625" style="3"/>
  </cols>
  <sheetData>
    <row r="2" spans="1:7" ht="24.75" x14ac:dyDescent="0.55000000000000004">
      <c r="A2" s="18" t="s">
        <v>0</v>
      </c>
      <c r="B2" s="18"/>
      <c r="C2" s="18"/>
      <c r="D2" s="18"/>
      <c r="E2" s="18"/>
      <c r="F2" s="18"/>
      <c r="G2" s="18"/>
    </row>
    <row r="3" spans="1:7" ht="24.75" x14ac:dyDescent="0.55000000000000004">
      <c r="A3" s="18" t="s">
        <v>196</v>
      </c>
      <c r="B3" s="18"/>
      <c r="C3" s="18"/>
      <c r="D3" s="18"/>
      <c r="E3" s="18"/>
      <c r="F3" s="18"/>
      <c r="G3" s="18"/>
    </row>
    <row r="4" spans="1:7" ht="24.75" x14ac:dyDescent="0.55000000000000004">
      <c r="A4" s="18" t="s">
        <v>2</v>
      </c>
      <c r="B4" s="18"/>
      <c r="C4" s="18"/>
      <c r="D4" s="18"/>
      <c r="E4" s="18"/>
      <c r="F4" s="18"/>
      <c r="G4" s="18"/>
    </row>
    <row r="6" spans="1:7" ht="24.75" x14ac:dyDescent="0.55000000000000004">
      <c r="A6" s="20" t="s">
        <v>200</v>
      </c>
      <c r="C6" s="20" t="s">
        <v>186</v>
      </c>
      <c r="E6" s="20" t="s">
        <v>243</v>
      </c>
      <c r="G6" s="20" t="s">
        <v>13</v>
      </c>
    </row>
    <row r="7" spans="1:7" x14ac:dyDescent="0.55000000000000004">
      <c r="A7" s="3" t="s">
        <v>251</v>
      </c>
      <c r="C7" s="4">
        <v>2801050339577</v>
      </c>
      <c r="E7" s="8">
        <f>C7/$C$11</f>
        <v>0.98532322649383641</v>
      </c>
      <c r="G7" s="8">
        <v>0.12119588538606987</v>
      </c>
    </row>
    <row r="8" spans="1:7" x14ac:dyDescent="0.55000000000000004">
      <c r="A8" s="3" t="s">
        <v>252</v>
      </c>
      <c r="C8" s="4">
        <v>39046446561</v>
      </c>
      <c r="E8" s="8">
        <f t="shared" ref="E8:E10" si="0">C8/$C$11</f>
        <v>1.3735337121579091E-2</v>
      </c>
      <c r="G8" s="8">
        <v>1.6894653829955023E-3</v>
      </c>
    </row>
    <row r="9" spans="1:7" x14ac:dyDescent="0.55000000000000004">
      <c r="A9" s="3" t="s">
        <v>253</v>
      </c>
      <c r="C9" s="4">
        <v>897389332</v>
      </c>
      <c r="E9" s="8">
        <f t="shared" si="0"/>
        <v>3.1567392400413578E-4</v>
      </c>
      <c r="G9" s="8">
        <v>3.8828327424478564E-5</v>
      </c>
    </row>
    <row r="10" spans="1:7" x14ac:dyDescent="0.55000000000000004">
      <c r="A10" s="3" t="s">
        <v>250</v>
      </c>
      <c r="C10" s="17">
        <v>1778900675</v>
      </c>
      <c r="E10" s="8">
        <f t="shared" si="0"/>
        <v>6.2576246058032678E-4</v>
      </c>
      <c r="G10" s="8">
        <v>7.6969644502667125E-5</v>
      </c>
    </row>
    <row r="11" spans="1:7" ht="24.75" thickBot="1" x14ac:dyDescent="0.6">
      <c r="C11" s="5">
        <f>SUM(C7:C10)</f>
        <v>2842773076145</v>
      </c>
      <c r="E11" s="9">
        <f>SUM(E7:E10)</f>
        <v>0.99999999999999989</v>
      </c>
      <c r="G11" s="13">
        <f>SUM(G7:G10)</f>
        <v>0.12300114874099252</v>
      </c>
    </row>
    <row r="12" spans="1:7" ht="24.75" thickTop="1" x14ac:dyDescent="0.55000000000000004"/>
    <row r="13" spans="1:7" x14ac:dyDescent="0.55000000000000004">
      <c r="C13" s="6"/>
    </row>
    <row r="14" spans="1:7" x14ac:dyDescent="0.55000000000000004">
      <c r="C14" s="6"/>
      <c r="G14" s="14"/>
    </row>
    <row r="15" spans="1:7" x14ac:dyDescent="0.55000000000000004">
      <c r="C15" s="4"/>
    </row>
    <row r="16" spans="1:7" x14ac:dyDescent="0.55000000000000004">
      <c r="C16" s="4"/>
    </row>
    <row r="17" spans="3:3" x14ac:dyDescent="0.55000000000000004">
      <c r="C17" s="6"/>
    </row>
    <row r="18" spans="3:3" x14ac:dyDescent="0.55000000000000004">
      <c r="C18" s="6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3"/>
  <sheetViews>
    <sheetView rightToLeft="1" workbookViewId="0">
      <selection activeCell="G20" sqref="G20"/>
    </sheetView>
  </sheetViews>
  <sheetFormatPr defaultRowHeight="24" x14ac:dyDescent="0.55000000000000004"/>
  <cols>
    <col min="1" max="1" width="31.7109375" style="3" bestFit="1" customWidth="1"/>
    <col min="2" max="2" width="1" style="3" customWidth="1"/>
    <col min="3" max="3" width="20.85546875" style="3" bestFit="1" customWidth="1"/>
    <col min="4" max="4" width="1" style="3" customWidth="1"/>
    <col min="5" max="5" width="19.28515625" style="3" bestFit="1" customWidth="1"/>
    <col min="6" max="6" width="1" style="3" customWidth="1"/>
    <col min="7" max="7" width="11.85546875" style="3" bestFit="1" customWidth="1"/>
    <col min="8" max="8" width="1" style="3" customWidth="1"/>
    <col min="9" max="9" width="16" style="3" bestFit="1" customWidth="1"/>
    <col min="10" max="10" width="1" style="3" customWidth="1"/>
    <col min="11" max="11" width="15.140625" style="3" bestFit="1" customWidth="1"/>
    <col min="12" max="12" width="1" style="3" customWidth="1"/>
    <col min="13" max="13" width="16" style="3" bestFit="1" customWidth="1"/>
    <col min="14" max="14" width="1" style="3" customWidth="1"/>
    <col min="15" max="15" width="17.28515625" style="3" bestFit="1" customWidth="1"/>
    <col min="16" max="16" width="1" style="3" customWidth="1"/>
    <col min="17" max="17" width="15.140625" style="3" bestFit="1" customWidth="1"/>
    <col min="18" max="18" width="1" style="3" customWidth="1"/>
    <col min="19" max="19" width="17.28515625" style="3" bestFit="1" customWidth="1"/>
    <col min="20" max="20" width="1" style="3" customWidth="1"/>
    <col min="21" max="21" width="9.140625" style="3" customWidth="1"/>
    <col min="22" max="16384" width="9.140625" style="3"/>
  </cols>
  <sheetData>
    <row r="2" spans="1:19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 x14ac:dyDescent="0.55000000000000004">
      <c r="A3" s="18" t="s">
        <v>196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 x14ac:dyDescent="0.55000000000000004">
      <c r="A6" s="20" t="s">
        <v>197</v>
      </c>
      <c r="B6" s="20" t="s">
        <v>197</v>
      </c>
      <c r="C6" s="20" t="s">
        <v>197</v>
      </c>
      <c r="D6" s="20" t="s">
        <v>197</v>
      </c>
      <c r="E6" s="20" t="s">
        <v>197</v>
      </c>
      <c r="F6" s="20" t="s">
        <v>197</v>
      </c>
      <c r="G6" s="20" t="s">
        <v>197</v>
      </c>
      <c r="I6" s="20" t="s">
        <v>198</v>
      </c>
      <c r="J6" s="20" t="s">
        <v>198</v>
      </c>
      <c r="K6" s="20" t="s">
        <v>198</v>
      </c>
      <c r="L6" s="20" t="s">
        <v>198</v>
      </c>
      <c r="M6" s="20" t="s">
        <v>198</v>
      </c>
      <c r="O6" s="20" t="s">
        <v>199</v>
      </c>
      <c r="P6" s="20" t="s">
        <v>199</v>
      </c>
      <c r="Q6" s="20" t="s">
        <v>199</v>
      </c>
      <c r="R6" s="20" t="s">
        <v>199</v>
      </c>
      <c r="S6" s="20" t="s">
        <v>199</v>
      </c>
    </row>
    <row r="7" spans="1:19" ht="24.75" x14ac:dyDescent="0.55000000000000004">
      <c r="A7" s="20" t="s">
        <v>200</v>
      </c>
      <c r="C7" s="20" t="s">
        <v>201</v>
      </c>
      <c r="E7" s="20" t="s">
        <v>84</v>
      </c>
      <c r="G7" s="20" t="s">
        <v>85</v>
      </c>
      <c r="I7" s="20" t="s">
        <v>202</v>
      </c>
      <c r="K7" s="20" t="s">
        <v>203</v>
      </c>
      <c r="M7" s="20" t="s">
        <v>204</v>
      </c>
      <c r="O7" s="20" t="s">
        <v>202</v>
      </c>
      <c r="Q7" s="20" t="s">
        <v>203</v>
      </c>
      <c r="S7" s="20" t="s">
        <v>204</v>
      </c>
    </row>
    <row r="8" spans="1:19" x14ac:dyDescent="0.55000000000000004">
      <c r="A8" s="3" t="s">
        <v>169</v>
      </c>
      <c r="C8" s="3" t="s">
        <v>255</v>
      </c>
      <c r="E8" s="3" t="s">
        <v>171</v>
      </c>
      <c r="G8" s="4">
        <v>16</v>
      </c>
      <c r="I8" s="4">
        <v>1437539494</v>
      </c>
      <c r="K8" s="4">
        <v>0</v>
      </c>
      <c r="M8" s="4">
        <v>1437539494</v>
      </c>
      <c r="O8" s="4">
        <v>2838348115</v>
      </c>
      <c r="Q8" s="4">
        <v>0</v>
      </c>
      <c r="S8" s="4">
        <v>2838348115</v>
      </c>
    </row>
    <row r="9" spans="1:19" x14ac:dyDescent="0.55000000000000004">
      <c r="A9" s="3" t="s">
        <v>172</v>
      </c>
      <c r="C9" s="3" t="s">
        <v>255</v>
      </c>
      <c r="E9" s="3" t="s">
        <v>174</v>
      </c>
      <c r="G9" s="4">
        <v>16</v>
      </c>
      <c r="I9" s="4">
        <v>3951662763</v>
      </c>
      <c r="K9" s="4">
        <v>0</v>
      </c>
      <c r="M9" s="4">
        <v>3951662763</v>
      </c>
      <c r="O9" s="4">
        <v>8256703296</v>
      </c>
      <c r="Q9" s="4">
        <v>0</v>
      </c>
      <c r="S9" s="4">
        <v>8256703296</v>
      </c>
    </row>
    <row r="10" spans="1:19" x14ac:dyDescent="0.55000000000000004">
      <c r="A10" s="3" t="s">
        <v>166</v>
      </c>
      <c r="C10" s="3" t="s">
        <v>255</v>
      </c>
      <c r="E10" s="3" t="s">
        <v>168</v>
      </c>
      <c r="G10" s="4">
        <v>15</v>
      </c>
      <c r="I10" s="4">
        <v>8057209084</v>
      </c>
      <c r="K10" s="4">
        <v>0</v>
      </c>
      <c r="M10" s="4">
        <v>8057209084</v>
      </c>
      <c r="O10" s="4">
        <v>15920720236</v>
      </c>
      <c r="Q10" s="4">
        <v>0</v>
      </c>
      <c r="S10" s="4">
        <v>15920720236</v>
      </c>
    </row>
    <row r="11" spans="1:19" x14ac:dyDescent="0.55000000000000004">
      <c r="A11" s="3" t="s">
        <v>163</v>
      </c>
      <c r="C11" s="3" t="s">
        <v>255</v>
      </c>
      <c r="E11" s="3" t="s">
        <v>165</v>
      </c>
      <c r="G11" s="4">
        <v>15</v>
      </c>
      <c r="I11" s="4">
        <v>5331395701</v>
      </c>
      <c r="K11" s="4">
        <v>0</v>
      </c>
      <c r="M11" s="4">
        <v>5331395701</v>
      </c>
      <c r="O11" s="4">
        <v>10631161508</v>
      </c>
      <c r="Q11" s="4">
        <v>0</v>
      </c>
      <c r="S11" s="4">
        <v>10631161508</v>
      </c>
    </row>
    <row r="12" spans="1:19" x14ac:dyDescent="0.55000000000000004">
      <c r="A12" s="3" t="s">
        <v>160</v>
      </c>
      <c r="C12" s="3" t="s">
        <v>255</v>
      </c>
      <c r="E12" s="3" t="s">
        <v>162</v>
      </c>
      <c r="G12" s="4">
        <v>18</v>
      </c>
      <c r="I12" s="4">
        <v>31118210</v>
      </c>
      <c r="K12" s="4">
        <v>0</v>
      </c>
      <c r="M12" s="4">
        <v>31118210</v>
      </c>
      <c r="O12" s="4">
        <v>61311724</v>
      </c>
      <c r="Q12" s="4">
        <v>0</v>
      </c>
      <c r="S12" s="4">
        <v>61311724</v>
      </c>
    </row>
    <row r="13" spans="1:19" x14ac:dyDescent="0.55000000000000004">
      <c r="A13" s="3" t="s">
        <v>87</v>
      </c>
      <c r="C13" s="3" t="s">
        <v>255</v>
      </c>
      <c r="E13" s="3" t="s">
        <v>90</v>
      </c>
      <c r="G13" s="4">
        <v>19</v>
      </c>
      <c r="I13" s="4">
        <v>849339970</v>
      </c>
      <c r="K13" s="4">
        <v>0</v>
      </c>
      <c r="M13" s="4">
        <v>849339970</v>
      </c>
      <c r="O13" s="4">
        <v>1672781809</v>
      </c>
      <c r="Q13" s="4">
        <v>0</v>
      </c>
      <c r="S13" s="4">
        <v>1672781809</v>
      </c>
    </row>
    <row r="14" spans="1:19" x14ac:dyDescent="0.55000000000000004">
      <c r="A14" s="3" t="s">
        <v>189</v>
      </c>
      <c r="C14" s="4">
        <v>1</v>
      </c>
      <c r="E14" s="3" t="s">
        <v>255</v>
      </c>
      <c r="G14" s="3">
        <v>0</v>
      </c>
      <c r="I14" s="4">
        <v>162447811</v>
      </c>
      <c r="K14" s="4">
        <v>0</v>
      </c>
      <c r="M14" s="4">
        <v>162447811</v>
      </c>
      <c r="O14" s="4">
        <v>260958830</v>
      </c>
      <c r="Q14" s="4">
        <v>0</v>
      </c>
      <c r="S14" s="4">
        <v>260958830</v>
      </c>
    </row>
    <row r="15" spans="1:19" x14ac:dyDescent="0.55000000000000004">
      <c r="A15" s="3" t="s">
        <v>193</v>
      </c>
      <c r="C15" s="4">
        <v>17</v>
      </c>
      <c r="E15" s="3" t="s">
        <v>255</v>
      </c>
      <c r="G15" s="3">
        <v>0</v>
      </c>
      <c r="I15" s="4">
        <v>734941521</v>
      </c>
      <c r="K15" s="4">
        <v>0</v>
      </c>
      <c r="M15" s="4">
        <v>734941521</v>
      </c>
      <c r="O15" s="4">
        <v>1448570841</v>
      </c>
      <c r="Q15" s="4">
        <v>0</v>
      </c>
      <c r="S15" s="4">
        <v>1448570841</v>
      </c>
    </row>
    <row r="16" spans="1:19" ht="24.75" thickBot="1" x14ac:dyDescent="0.6">
      <c r="I16" s="5">
        <f>SUM(I8:I15)</f>
        <v>20555654554</v>
      </c>
      <c r="K16" s="5">
        <f>SUM(K8:K15)</f>
        <v>0</v>
      </c>
      <c r="M16" s="5">
        <f>SUM(M8:M15)</f>
        <v>20555654554</v>
      </c>
      <c r="O16" s="5">
        <f>SUM(O8:O15)</f>
        <v>41090556359</v>
      </c>
      <c r="Q16" s="5">
        <f>SUM(Q8:Q15)</f>
        <v>0</v>
      </c>
      <c r="S16" s="5">
        <f>SUM(S8:S15)</f>
        <v>41090556359</v>
      </c>
    </row>
    <row r="17" spans="8:19" ht="24.75" thickTop="1" x14ac:dyDescent="0.55000000000000004">
      <c r="H17" s="4">
        <f t="shared" ref="H17" si="0">SUM(H8:H13)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8:19" x14ac:dyDescent="0.55000000000000004">
      <c r="H18" s="4">
        <f t="shared" ref="H18" si="1">SUM(H14:H15)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8:19" x14ac:dyDescent="0.55000000000000004">
      <c r="M19" s="4"/>
      <c r="S19" s="4"/>
    </row>
    <row r="22" spans="8:19" x14ac:dyDescent="0.55000000000000004">
      <c r="M22" s="4"/>
      <c r="S22" s="4"/>
    </row>
    <row r="23" spans="8:19" x14ac:dyDescent="0.55000000000000004">
      <c r="M23" s="4"/>
      <c r="S23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U48"/>
  <sheetViews>
    <sheetView rightToLeft="1" topLeftCell="A28" workbookViewId="0">
      <selection activeCell="M48" sqref="M48"/>
    </sheetView>
  </sheetViews>
  <sheetFormatPr defaultRowHeight="24" x14ac:dyDescent="0.55000000000000004"/>
  <cols>
    <col min="1" max="1" width="40.85546875" style="3" bestFit="1" customWidth="1"/>
    <col min="2" max="2" width="1" style="3" customWidth="1"/>
    <col min="3" max="3" width="13.7109375" style="3" bestFit="1" customWidth="1"/>
    <col min="4" max="4" width="1" style="3" customWidth="1"/>
    <col min="5" max="5" width="36" style="3" bestFit="1" customWidth="1"/>
    <col min="6" max="6" width="1" style="3" customWidth="1"/>
    <col min="7" max="7" width="24.5703125" style="3" bestFit="1" customWidth="1"/>
    <col min="8" max="8" width="1" style="3" customWidth="1"/>
    <col min="9" max="9" width="24.140625" style="3" bestFit="1" customWidth="1"/>
    <col min="10" max="10" width="1" style="3" customWidth="1"/>
    <col min="11" max="11" width="16.7109375" style="3" bestFit="1" customWidth="1"/>
    <col min="12" max="12" width="1" style="3" customWidth="1"/>
    <col min="13" max="13" width="26.140625" style="3" bestFit="1" customWidth="1"/>
    <col min="14" max="14" width="1" style="3" customWidth="1"/>
    <col min="15" max="15" width="24.140625" style="3" bestFit="1" customWidth="1"/>
    <col min="16" max="16" width="1" style="3" customWidth="1"/>
    <col min="17" max="17" width="16.7109375" style="3" bestFit="1" customWidth="1"/>
    <col min="18" max="18" width="1" style="3" customWidth="1"/>
    <col min="19" max="19" width="26.140625" style="3" bestFit="1" customWidth="1"/>
    <col min="20" max="20" width="1" style="3" customWidth="1"/>
    <col min="21" max="21" width="15.7109375" style="3" bestFit="1" customWidth="1"/>
    <col min="22" max="16384" width="9.140625" style="3"/>
  </cols>
  <sheetData>
    <row r="2" spans="1:21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1" ht="24.75" x14ac:dyDescent="0.55000000000000004">
      <c r="A3" s="18" t="s">
        <v>196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21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21" ht="24.75" x14ac:dyDescent="0.55000000000000004">
      <c r="A6" s="19" t="s">
        <v>3</v>
      </c>
      <c r="C6" s="20" t="s">
        <v>206</v>
      </c>
      <c r="D6" s="20" t="s">
        <v>206</v>
      </c>
      <c r="E6" s="20" t="s">
        <v>206</v>
      </c>
      <c r="F6" s="20" t="s">
        <v>206</v>
      </c>
      <c r="G6" s="20" t="s">
        <v>206</v>
      </c>
      <c r="I6" s="20" t="s">
        <v>198</v>
      </c>
      <c r="J6" s="20" t="s">
        <v>198</v>
      </c>
      <c r="K6" s="20" t="s">
        <v>198</v>
      </c>
      <c r="L6" s="20" t="s">
        <v>198</v>
      </c>
      <c r="M6" s="20" t="s">
        <v>198</v>
      </c>
      <c r="O6" s="20" t="s">
        <v>199</v>
      </c>
      <c r="P6" s="20" t="s">
        <v>199</v>
      </c>
      <c r="Q6" s="20" t="s">
        <v>199</v>
      </c>
      <c r="R6" s="20" t="s">
        <v>199</v>
      </c>
      <c r="S6" s="20" t="s">
        <v>199</v>
      </c>
    </row>
    <row r="7" spans="1:21" ht="24.75" x14ac:dyDescent="0.55000000000000004">
      <c r="A7" s="20" t="s">
        <v>3</v>
      </c>
      <c r="C7" s="20" t="s">
        <v>207</v>
      </c>
      <c r="E7" s="20" t="s">
        <v>208</v>
      </c>
      <c r="G7" s="20" t="s">
        <v>209</v>
      </c>
      <c r="I7" s="20" t="s">
        <v>210</v>
      </c>
      <c r="K7" s="20" t="s">
        <v>203</v>
      </c>
      <c r="M7" s="20" t="s">
        <v>211</v>
      </c>
      <c r="O7" s="20" t="s">
        <v>210</v>
      </c>
      <c r="Q7" s="20" t="s">
        <v>203</v>
      </c>
      <c r="S7" s="20" t="s">
        <v>211</v>
      </c>
    </row>
    <row r="8" spans="1:21" x14ac:dyDescent="0.55000000000000004">
      <c r="A8" s="3" t="s">
        <v>59</v>
      </c>
      <c r="C8" s="3" t="s">
        <v>212</v>
      </c>
      <c r="E8" s="6">
        <v>900000</v>
      </c>
      <c r="F8" s="6"/>
      <c r="G8" s="6">
        <v>4500</v>
      </c>
      <c r="H8" s="6"/>
      <c r="I8" s="6">
        <v>0</v>
      </c>
      <c r="J8" s="6"/>
      <c r="K8" s="6">
        <v>0</v>
      </c>
      <c r="L8" s="6"/>
      <c r="M8" s="6">
        <f>I8-K8</f>
        <v>0</v>
      </c>
      <c r="N8" s="6"/>
      <c r="O8" s="6">
        <v>4050000000</v>
      </c>
      <c r="P8" s="6"/>
      <c r="Q8" s="6">
        <v>459836066</v>
      </c>
      <c r="R8" s="6"/>
      <c r="S8" s="6">
        <f>O8-Q8</f>
        <v>3590163934</v>
      </c>
      <c r="U8" s="6"/>
    </row>
    <row r="9" spans="1:21" x14ac:dyDescent="0.55000000000000004">
      <c r="A9" s="3" t="s">
        <v>72</v>
      </c>
      <c r="C9" s="3" t="s">
        <v>213</v>
      </c>
      <c r="E9" s="6">
        <v>5000000</v>
      </c>
      <c r="F9" s="6"/>
      <c r="G9" s="6">
        <v>125</v>
      </c>
      <c r="H9" s="6"/>
      <c r="I9" s="6">
        <v>625000000</v>
      </c>
      <c r="J9" s="6"/>
      <c r="K9" s="6">
        <v>86969340</v>
      </c>
      <c r="L9" s="6"/>
      <c r="M9" s="6">
        <f t="shared" ref="M9:M39" si="0">I9-K9</f>
        <v>538030660</v>
      </c>
      <c r="N9" s="6"/>
      <c r="O9" s="6">
        <v>625000000</v>
      </c>
      <c r="P9" s="6"/>
      <c r="Q9" s="6">
        <v>86969340</v>
      </c>
      <c r="R9" s="6"/>
      <c r="S9" s="6">
        <f t="shared" ref="S9:S39" si="1">O9-Q9</f>
        <v>538030660</v>
      </c>
      <c r="U9" s="6"/>
    </row>
    <row r="10" spans="1:21" x14ac:dyDescent="0.55000000000000004">
      <c r="A10" s="3" t="s">
        <v>47</v>
      </c>
      <c r="C10" s="3" t="s">
        <v>6</v>
      </c>
      <c r="E10" s="6">
        <v>40388450</v>
      </c>
      <c r="F10" s="6"/>
      <c r="G10" s="6">
        <v>2000</v>
      </c>
      <c r="H10" s="6"/>
      <c r="I10" s="6">
        <v>80776900000</v>
      </c>
      <c r="J10" s="6"/>
      <c r="K10" s="6">
        <v>11526005109</v>
      </c>
      <c r="L10" s="6"/>
      <c r="M10" s="6">
        <f t="shared" si="0"/>
        <v>69250894891</v>
      </c>
      <c r="N10" s="6"/>
      <c r="O10" s="6">
        <v>80776900000</v>
      </c>
      <c r="P10" s="6"/>
      <c r="Q10" s="6">
        <v>11526005109</v>
      </c>
      <c r="R10" s="6"/>
      <c r="S10" s="6">
        <f t="shared" si="1"/>
        <v>69250894891</v>
      </c>
      <c r="U10" s="6"/>
    </row>
    <row r="11" spans="1:21" x14ac:dyDescent="0.55000000000000004">
      <c r="A11" s="3" t="s">
        <v>68</v>
      </c>
      <c r="C11" s="3" t="s">
        <v>214</v>
      </c>
      <c r="E11" s="6">
        <v>17108382</v>
      </c>
      <c r="F11" s="6"/>
      <c r="G11" s="6">
        <v>280</v>
      </c>
      <c r="H11" s="6"/>
      <c r="I11" s="6">
        <v>4790346960</v>
      </c>
      <c r="J11" s="6"/>
      <c r="K11" s="6">
        <v>99598092</v>
      </c>
      <c r="L11" s="6"/>
      <c r="M11" s="6">
        <f t="shared" si="0"/>
        <v>4690748868</v>
      </c>
      <c r="N11" s="6"/>
      <c r="O11" s="6">
        <v>4790346960</v>
      </c>
      <c r="P11" s="6"/>
      <c r="Q11" s="6">
        <v>99598092</v>
      </c>
      <c r="R11" s="6"/>
      <c r="S11" s="6">
        <f t="shared" si="1"/>
        <v>4690748868</v>
      </c>
      <c r="U11" s="6"/>
    </row>
    <row r="12" spans="1:21" x14ac:dyDescent="0.55000000000000004">
      <c r="A12" s="3" t="s">
        <v>30</v>
      </c>
      <c r="C12" s="3" t="s">
        <v>214</v>
      </c>
      <c r="E12" s="6">
        <v>9500020</v>
      </c>
      <c r="F12" s="6"/>
      <c r="G12" s="6">
        <v>550</v>
      </c>
      <c r="H12" s="6"/>
      <c r="I12" s="6">
        <v>5225011000</v>
      </c>
      <c r="J12" s="6"/>
      <c r="K12" s="6">
        <v>740286685</v>
      </c>
      <c r="L12" s="6"/>
      <c r="M12" s="6">
        <f t="shared" si="0"/>
        <v>4484724315</v>
      </c>
      <c r="N12" s="6"/>
      <c r="O12" s="6">
        <v>5225011000</v>
      </c>
      <c r="P12" s="6"/>
      <c r="Q12" s="6">
        <v>740286685</v>
      </c>
      <c r="R12" s="6"/>
      <c r="S12" s="6">
        <f t="shared" si="1"/>
        <v>4484724315</v>
      </c>
      <c r="U12" s="6"/>
    </row>
    <row r="13" spans="1:21" x14ac:dyDescent="0.55000000000000004">
      <c r="A13" s="3" t="s">
        <v>33</v>
      </c>
      <c r="C13" s="3" t="s">
        <v>215</v>
      </c>
      <c r="E13" s="6">
        <v>35032938</v>
      </c>
      <c r="F13" s="6"/>
      <c r="G13" s="6">
        <v>600</v>
      </c>
      <c r="H13" s="6"/>
      <c r="I13" s="6">
        <v>21019762800</v>
      </c>
      <c r="J13" s="6"/>
      <c r="K13" s="6">
        <v>1246016867</v>
      </c>
      <c r="L13" s="6"/>
      <c r="M13" s="6">
        <f t="shared" si="0"/>
        <v>19773745933</v>
      </c>
      <c r="N13" s="6"/>
      <c r="O13" s="6">
        <v>21019762800</v>
      </c>
      <c r="P13" s="6"/>
      <c r="Q13" s="6">
        <v>1246016867</v>
      </c>
      <c r="R13" s="6"/>
      <c r="S13" s="6">
        <f t="shared" si="1"/>
        <v>19773745933</v>
      </c>
      <c r="U13" s="6"/>
    </row>
    <row r="14" spans="1:21" x14ac:dyDescent="0.55000000000000004">
      <c r="A14" s="3" t="s">
        <v>26</v>
      </c>
      <c r="C14" s="3" t="s">
        <v>216</v>
      </c>
      <c r="E14" s="6">
        <v>8656623</v>
      </c>
      <c r="F14" s="6"/>
      <c r="G14" s="6">
        <v>1220</v>
      </c>
      <c r="H14" s="6"/>
      <c r="I14" s="6">
        <v>0</v>
      </c>
      <c r="J14" s="6"/>
      <c r="K14" s="6">
        <v>0</v>
      </c>
      <c r="L14" s="6"/>
      <c r="M14" s="6">
        <f t="shared" si="0"/>
        <v>0</v>
      </c>
      <c r="N14" s="6"/>
      <c r="O14" s="6">
        <v>10561080060</v>
      </c>
      <c r="P14" s="6"/>
      <c r="Q14" s="6">
        <v>1339084314</v>
      </c>
      <c r="R14" s="6"/>
      <c r="S14" s="6">
        <f t="shared" si="1"/>
        <v>9221995746</v>
      </c>
      <c r="U14" s="6"/>
    </row>
    <row r="15" spans="1:21" x14ac:dyDescent="0.55000000000000004">
      <c r="A15" s="3" t="s">
        <v>40</v>
      </c>
      <c r="C15" s="3" t="s">
        <v>217</v>
      </c>
      <c r="E15" s="6">
        <v>1500000</v>
      </c>
      <c r="F15" s="6"/>
      <c r="G15" s="6">
        <v>3416</v>
      </c>
      <c r="H15" s="6"/>
      <c r="I15" s="6">
        <v>0</v>
      </c>
      <c r="J15" s="6"/>
      <c r="K15" s="6">
        <v>0</v>
      </c>
      <c r="L15" s="6"/>
      <c r="M15" s="6">
        <f t="shared" si="0"/>
        <v>0</v>
      </c>
      <c r="N15" s="6"/>
      <c r="O15" s="6">
        <v>5124000000</v>
      </c>
      <c r="P15" s="6"/>
      <c r="Q15" s="6">
        <v>483156328</v>
      </c>
      <c r="R15" s="6"/>
      <c r="S15" s="6">
        <f t="shared" si="1"/>
        <v>4640843672</v>
      </c>
      <c r="U15" s="6"/>
    </row>
    <row r="16" spans="1:21" x14ac:dyDescent="0.55000000000000004">
      <c r="A16" s="3" t="s">
        <v>38</v>
      </c>
      <c r="C16" s="3" t="s">
        <v>218</v>
      </c>
      <c r="E16" s="6">
        <v>600000</v>
      </c>
      <c r="F16" s="6"/>
      <c r="G16" s="6">
        <v>11188</v>
      </c>
      <c r="H16" s="6"/>
      <c r="I16" s="6">
        <v>6712800000</v>
      </c>
      <c r="J16" s="6"/>
      <c r="K16" s="6">
        <v>744049695</v>
      </c>
      <c r="L16" s="6"/>
      <c r="M16" s="6">
        <f t="shared" si="0"/>
        <v>5968750305</v>
      </c>
      <c r="N16" s="6"/>
      <c r="O16" s="6">
        <v>6712800000</v>
      </c>
      <c r="P16" s="6"/>
      <c r="Q16" s="6">
        <v>744049695</v>
      </c>
      <c r="R16" s="6"/>
      <c r="S16" s="6">
        <f t="shared" si="1"/>
        <v>5968750305</v>
      </c>
      <c r="U16" s="6"/>
    </row>
    <row r="17" spans="1:21" x14ac:dyDescent="0.55000000000000004">
      <c r="A17" s="3" t="s">
        <v>42</v>
      </c>
      <c r="C17" s="3" t="s">
        <v>219</v>
      </c>
      <c r="E17" s="6">
        <v>404056</v>
      </c>
      <c r="F17" s="6"/>
      <c r="G17" s="6">
        <v>51968</v>
      </c>
      <c r="H17" s="6"/>
      <c r="I17" s="6">
        <v>20997982208</v>
      </c>
      <c r="J17" s="6"/>
      <c r="K17" s="6">
        <v>2771434037</v>
      </c>
      <c r="L17" s="6"/>
      <c r="M17" s="6">
        <f t="shared" si="0"/>
        <v>18226548171</v>
      </c>
      <c r="N17" s="6"/>
      <c r="O17" s="6">
        <v>20997982208</v>
      </c>
      <c r="P17" s="6"/>
      <c r="Q17" s="6">
        <v>2771434037</v>
      </c>
      <c r="R17" s="6"/>
      <c r="S17" s="6">
        <f t="shared" si="1"/>
        <v>18226548171</v>
      </c>
      <c r="U17" s="6"/>
    </row>
    <row r="18" spans="1:21" x14ac:dyDescent="0.55000000000000004">
      <c r="A18" s="3" t="s">
        <v>16</v>
      </c>
      <c r="C18" s="3" t="s">
        <v>6</v>
      </c>
      <c r="E18" s="6">
        <v>2300000</v>
      </c>
      <c r="F18" s="6"/>
      <c r="G18" s="6">
        <v>4175</v>
      </c>
      <c r="H18" s="6"/>
      <c r="I18" s="6">
        <v>9602500000</v>
      </c>
      <c r="J18" s="6"/>
      <c r="K18" s="6">
        <v>1370174692</v>
      </c>
      <c r="L18" s="6"/>
      <c r="M18" s="6">
        <f t="shared" si="0"/>
        <v>8232325308</v>
      </c>
      <c r="N18" s="6"/>
      <c r="O18" s="6">
        <v>9602500000</v>
      </c>
      <c r="P18" s="6"/>
      <c r="Q18" s="6">
        <v>1370174692</v>
      </c>
      <c r="R18" s="6"/>
      <c r="S18" s="6">
        <f t="shared" si="1"/>
        <v>8232325308</v>
      </c>
      <c r="U18" s="6"/>
    </row>
    <row r="19" spans="1:21" x14ac:dyDescent="0.55000000000000004">
      <c r="A19" s="3" t="s">
        <v>58</v>
      </c>
      <c r="C19" s="3" t="s">
        <v>220</v>
      </c>
      <c r="E19" s="6">
        <v>83979102</v>
      </c>
      <c r="F19" s="6"/>
      <c r="G19" s="6">
        <v>800</v>
      </c>
      <c r="H19" s="6"/>
      <c r="I19" s="6">
        <v>67183281600</v>
      </c>
      <c r="J19" s="6"/>
      <c r="K19" s="6">
        <v>3982514115</v>
      </c>
      <c r="L19" s="6"/>
      <c r="M19" s="6">
        <f t="shared" si="0"/>
        <v>63200767485</v>
      </c>
      <c r="N19" s="6"/>
      <c r="O19" s="6">
        <v>67183281600</v>
      </c>
      <c r="P19" s="6"/>
      <c r="Q19" s="6">
        <v>3982514115</v>
      </c>
      <c r="R19" s="6"/>
      <c r="S19" s="6">
        <f t="shared" si="1"/>
        <v>63200767485</v>
      </c>
      <c r="U19" s="6"/>
    </row>
    <row r="20" spans="1:21" x14ac:dyDescent="0.55000000000000004">
      <c r="A20" s="3" t="s">
        <v>23</v>
      </c>
      <c r="C20" s="3" t="s">
        <v>220</v>
      </c>
      <c r="E20" s="6">
        <v>3269867</v>
      </c>
      <c r="F20" s="6"/>
      <c r="G20" s="6">
        <v>3700</v>
      </c>
      <c r="H20" s="6"/>
      <c r="I20" s="6">
        <v>12098507900</v>
      </c>
      <c r="J20" s="6"/>
      <c r="K20" s="6">
        <v>251545101</v>
      </c>
      <c r="L20" s="6"/>
      <c r="M20" s="6">
        <f t="shared" si="0"/>
        <v>11846962799</v>
      </c>
      <c r="N20" s="6"/>
      <c r="O20" s="6">
        <v>12098507900</v>
      </c>
      <c r="P20" s="6"/>
      <c r="Q20" s="6">
        <v>251545101</v>
      </c>
      <c r="R20" s="6"/>
      <c r="S20" s="6">
        <f t="shared" si="1"/>
        <v>11846962799</v>
      </c>
      <c r="U20" s="6"/>
    </row>
    <row r="21" spans="1:21" x14ac:dyDescent="0.55000000000000004">
      <c r="A21" s="3" t="s">
        <v>18</v>
      </c>
      <c r="C21" s="3" t="s">
        <v>221</v>
      </c>
      <c r="E21" s="6">
        <v>1040482</v>
      </c>
      <c r="F21" s="6"/>
      <c r="G21" s="6">
        <v>10200</v>
      </c>
      <c r="H21" s="6"/>
      <c r="I21" s="6">
        <v>10612916400</v>
      </c>
      <c r="J21" s="6"/>
      <c r="K21" s="6">
        <v>432326424</v>
      </c>
      <c r="L21" s="6"/>
      <c r="M21" s="6">
        <f t="shared" si="0"/>
        <v>10180589976</v>
      </c>
      <c r="N21" s="6"/>
      <c r="O21" s="6">
        <v>10612916400</v>
      </c>
      <c r="P21" s="6"/>
      <c r="Q21" s="6">
        <v>432326424</v>
      </c>
      <c r="R21" s="6"/>
      <c r="S21" s="6">
        <f t="shared" si="1"/>
        <v>10180589976</v>
      </c>
      <c r="U21" s="6"/>
    </row>
    <row r="22" spans="1:21" x14ac:dyDescent="0.55000000000000004">
      <c r="A22" s="3" t="s">
        <v>56</v>
      </c>
      <c r="C22" s="3" t="s">
        <v>222</v>
      </c>
      <c r="E22" s="6">
        <v>6540532</v>
      </c>
      <c r="F22" s="6"/>
      <c r="G22" s="6">
        <v>1100</v>
      </c>
      <c r="H22" s="6"/>
      <c r="I22" s="6">
        <v>0</v>
      </c>
      <c r="J22" s="6"/>
      <c r="K22" s="6">
        <v>0</v>
      </c>
      <c r="L22" s="6"/>
      <c r="M22" s="6">
        <f t="shared" si="0"/>
        <v>0</v>
      </c>
      <c r="N22" s="6"/>
      <c r="O22" s="6">
        <v>7194585200</v>
      </c>
      <c r="P22" s="6"/>
      <c r="Q22" s="6">
        <v>0</v>
      </c>
      <c r="R22" s="6"/>
      <c r="S22" s="6">
        <f t="shared" si="1"/>
        <v>7194585200</v>
      </c>
      <c r="U22" s="6"/>
    </row>
    <row r="23" spans="1:21" x14ac:dyDescent="0.55000000000000004">
      <c r="A23" s="3" t="s">
        <v>17</v>
      </c>
      <c r="C23" s="3" t="s">
        <v>214</v>
      </c>
      <c r="E23" s="6">
        <v>1011363</v>
      </c>
      <c r="F23" s="6"/>
      <c r="G23" s="6">
        <v>14130</v>
      </c>
      <c r="H23" s="6"/>
      <c r="I23" s="6">
        <v>14290559190</v>
      </c>
      <c r="J23" s="6"/>
      <c r="K23" s="6">
        <v>2024705917</v>
      </c>
      <c r="L23" s="6"/>
      <c r="M23" s="6">
        <f t="shared" si="0"/>
        <v>12265853273</v>
      </c>
      <c r="N23" s="6"/>
      <c r="O23" s="6">
        <v>14290559190</v>
      </c>
      <c r="P23" s="6"/>
      <c r="Q23" s="6">
        <v>2024705917</v>
      </c>
      <c r="R23" s="6"/>
      <c r="S23" s="6">
        <f t="shared" si="1"/>
        <v>12265853273</v>
      </c>
      <c r="U23" s="6"/>
    </row>
    <row r="24" spans="1:21" x14ac:dyDescent="0.55000000000000004">
      <c r="A24" s="3" t="s">
        <v>69</v>
      </c>
      <c r="C24" s="3" t="s">
        <v>223</v>
      </c>
      <c r="E24" s="6">
        <v>3361802</v>
      </c>
      <c r="F24" s="6"/>
      <c r="G24" s="6">
        <v>5000</v>
      </c>
      <c r="H24" s="6"/>
      <c r="I24" s="6">
        <v>0</v>
      </c>
      <c r="J24" s="6"/>
      <c r="K24" s="6">
        <v>0</v>
      </c>
      <c r="L24" s="6"/>
      <c r="M24" s="6">
        <f t="shared" si="0"/>
        <v>0</v>
      </c>
      <c r="N24" s="6"/>
      <c r="O24" s="6">
        <v>16809010000</v>
      </c>
      <c r="P24" s="6"/>
      <c r="Q24" s="6">
        <v>684729711</v>
      </c>
      <c r="R24" s="6"/>
      <c r="S24" s="6">
        <f t="shared" si="1"/>
        <v>16124280289</v>
      </c>
      <c r="U24" s="6"/>
    </row>
    <row r="25" spans="1:21" x14ac:dyDescent="0.55000000000000004">
      <c r="A25" s="3" t="s">
        <v>31</v>
      </c>
      <c r="C25" s="3" t="s">
        <v>6</v>
      </c>
      <c r="E25" s="6">
        <v>50000</v>
      </c>
      <c r="F25" s="6"/>
      <c r="G25" s="6">
        <v>5350</v>
      </c>
      <c r="H25" s="6"/>
      <c r="I25" s="6">
        <v>267500000</v>
      </c>
      <c r="J25" s="6"/>
      <c r="K25" s="6">
        <v>38169407</v>
      </c>
      <c r="L25" s="6"/>
      <c r="M25" s="6">
        <f t="shared" si="0"/>
        <v>229330593</v>
      </c>
      <c r="N25" s="6"/>
      <c r="O25" s="6">
        <v>267500000</v>
      </c>
      <c r="P25" s="6"/>
      <c r="Q25" s="6">
        <v>38169407</v>
      </c>
      <c r="R25" s="6"/>
      <c r="S25" s="6">
        <f t="shared" si="1"/>
        <v>229330593</v>
      </c>
      <c r="U25" s="6"/>
    </row>
    <row r="26" spans="1:21" x14ac:dyDescent="0.55000000000000004">
      <c r="A26" s="3" t="s">
        <v>49</v>
      </c>
      <c r="C26" s="3" t="s">
        <v>224</v>
      </c>
      <c r="E26" s="6">
        <v>4032094</v>
      </c>
      <c r="F26" s="6"/>
      <c r="G26" s="6">
        <v>2200</v>
      </c>
      <c r="H26" s="6"/>
      <c r="I26" s="6">
        <v>0</v>
      </c>
      <c r="J26" s="6"/>
      <c r="K26" s="6">
        <v>0</v>
      </c>
      <c r="L26" s="6"/>
      <c r="M26" s="6">
        <f t="shared" si="0"/>
        <v>0</v>
      </c>
      <c r="N26" s="6"/>
      <c r="O26" s="6">
        <v>8870606800</v>
      </c>
      <c r="P26" s="6"/>
      <c r="Q26" s="6">
        <v>983221947</v>
      </c>
      <c r="R26" s="6"/>
      <c r="S26" s="6">
        <f t="shared" si="1"/>
        <v>7887384853</v>
      </c>
      <c r="U26" s="6"/>
    </row>
    <row r="27" spans="1:21" x14ac:dyDescent="0.55000000000000004">
      <c r="A27" s="3" t="s">
        <v>32</v>
      </c>
      <c r="C27" s="3" t="s">
        <v>225</v>
      </c>
      <c r="E27" s="6">
        <v>6064981</v>
      </c>
      <c r="F27" s="6"/>
      <c r="G27" s="6">
        <v>5600</v>
      </c>
      <c r="H27" s="6"/>
      <c r="I27" s="6">
        <v>0</v>
      </c>
      <c r="J27" s="6"/>
      <c r="K27" s="6">
        <v>0</v>
      </c>
      <c r="L27" s="6"/>
      <c r="M27" s="6">
        <f t="shared" si="0"/>
        <v>0</v>
      </c>
      <c r="N27" s="6"/>
      <c r="O27" s="6">
        <v>33963893600</v>
      </c>
      <c r="P27" s="6"/>
      <c r="Q27" s="6">
        <v>1404941101</v>
      </c>
      <c r="R27" s="6"/>
      <c r="S27" s="6">
        <f t="shared" si="1"/>
        <v>32558952499</v>
      </c>
      <c r="U27" s="6"/>
    </row>
    <row r="28" spans="1:21" x14ac:dyDescent="0.55000000000000004">
      <c r="A28" s="3" t="s">
        <v>61</v>
      </c>
      <c r="C28" s="3" t="s">
        <v>226</v>
      </c>
      <c r="E28" s="6">
        <v>11400000</v>
      </c>
      <c r="F28" s="6"/>
      <c r="G28" s="6">
        <v>1400</v>
      </c>
      <c r="H28" s="6"/>
      <c r="I28" s="6">
        <v>15960000000</v>
      </c>
      <c r="J28" s="6"/>
      <c r="K28" s="6">
        <v>1230796460</v>
      </c>
      <c r="L28" s="6"/>
      <c r="M28" s="6">
        <f t="shared" si="0"/>
        <v>14729203540</v>
      </c>
      <c r="N28" s="6"/>
      <c r="O28" s="6">
        <v>15960000000</v>
      </c>
      <c r="P28" s="6"/>
      <c r="Q28" s="6">
        <v>1230796460</v>
      </c>
      <c r="R28" s="6"/>
      <c r="S28" s="6">
        <f t="shared" si="1"/>
        <v>14729203540</v>
      </c>
      <c r="U28" s="6"/>
    </row>
    <row r="29" spans="1:21" x14ac:dyDescent="0.55000000000000004">
      <c r="A29" s="3" t="s">
        <v>66</v>
      </c>
      <c r="C29" s="3" t="s">
        <v>153</v>
      </c>
      <c r="E29" s="6">
        <v>41540337</v>
      </c>
      <c r="F29" s="6"/>
      <c r="G29" s="6">
        <v>1800</v>
      </c>
      <c r="H29" s="6"/>
      <c r="I29" s="6">
        <v>74772606600</v>
      </c>
      <c r="J29" s="6"/>
      <c r="K29" s="6">
        <v>1554628306</v>
      </c>
      <c r="L29" s="6"/>
      <c r="M29" s="6">
        <f t="shared" si="0"/>
        <v>73217978294</v>
      </c>
      <c r="N29" s="6"/>
      <c r="O29" s="6">
        <v>74772606600</v>
      </c>
      <c r="P29" s="6"/>
      <c r="Q29" s="6">
        <v>1554628306</v>
      </c>
      <c r="R29" s="6"/>
      <c r="S29" s="6">
        <f t="shared" si="1"/>
        <v>73217978294</v>
      </c>
      <c r="U29" s="6"/>
    </row>
    <row r="30" spans="1:21" x14ac:dyDescent="0.55000000000000004">
      <c r="A30" s="3" t="s">
        <v>15</v>
      </c>
      <c r="C30" s="3" t="s">
        <v>213</v>
      </c>
      <c r="E30" s="6">
        <v>3831142</v>
      </c>
      <c r="F30" s="6"/>
      <c r="G30" s="6">
        <v>200</v>
      </c>
      <c r="H30" s="6"/>
      <c r="I30" s="6">
        <v>766228400</v>
      </c>
      <c r="J30" s="6"/>
      <c r="K30" s="6">
        <v>15930973</v>
      </c>
      <c r="L30" s="6"/>
      <c r="M30" s="6">
        <f t="shared" si="0"/>
        <v>750297427</v>
      </c>
      <c r="N30" s="6"/>
      <c r="O30" s="6">
        <v>766228400</v>
      </c>
      <c r="P30" s="6"/>
      <c r="Q30" s="6">
        <v>15930973</v>
      </c>
      <c r="R30" s="6"/>
      <c r="S30" s="6">
        <f t="shared" si="1"/>
        <v>750297427</v>
      </c>
      <c r="U30" s="6"/>
    </row>
    <row r="31" spans="1:21" x14ac:dyDescent="0.55000000000000004">
      <c r="A31" s="3" t="s">
        <v>21</v>
      </c>
      <c r="C31" s="3" t="s">
        <v>227</v>
      </c>
      <c r="E31" s="6">
        <v>26842552</v>
      </c>
      <c r="F31" s="6"/>
      <c r="G31" s="6">
        <v>6500</v>
      </c>
      <c r="H31" s="6"/>
      <c r="I31" s="6">
        <v>174476594454</v>
      </c>
      <c r="J31" s="6"/>
      <c r="K31" s="6">
        <v>23208287240</v>
      </c>
      <c r="L31" s="6"/>
      <c r="M31" s="6">
        <f t="shared" si="0"/>
        <v>151268307214</v>
      </c>
      <c r="N31" s="6"/>
      <c r="O31" s="6">
        <v>174476594454</v>
      </c>
      <c r="P31" s="6"/>
      <c r="Q31" s="6">
        <v>23208287240</v>
      </c>
      <c r="R31" s="6"/>
      <c r="S31" s="6">
        <f t="shared" si="1"/>
        <v>151268307214</v>
      </c>
      <c r="U31" s="6"/>
    </row>
    <row r="32" spans="1:21" x14ac:dyDescent="0.55000000000000004">
      <c r="A32" s="3" t="s">
        <v>19</v>
      </c>
      <c r="C32" s="3" t="s">
        <v>228</v>
      </c>
      <c r="E32" s="6">
        <v>306183</v>
      </c>
      <c r="F32" s="6"/>
      <c r="G32" s="6">
        <v>20000</v>
      </c>
      <c r="H32" s="6"/>
      <c r="I32" s="6">
        <v>6123660000</v>
      </c>
      <c r="J32" s="6"/>
      <c r="K32" s="6">
        <v>127319557</v>
      </c>
      <c r="L32" s="6"/>
      <c r="M32" s="6">
        <f t="shared" si="0"/>
        <v>5996340443</v>
      </c>
      <c r="N32" s="6"/>
      <c r="O32" s="6">
        <v>6123660000</v>
      </c>
      <c r="P32" s="6"/>
      <c r="Q32" s="6">
        <v>127319557</v>
      </c>
      <c r="R32" s="6"/>
      <c r="S32" s="6">
        <f t="shared" si="1"/>
        <v>5996340443</v>
      </c>
      <c r="U32" s="6"/>
    </row>
    <row r="33" spans="1:21" x14ac:dyDescent="0.55000000000000004">
      <c r="A33" s="3" t="s">
        <v>22</v>
      </c>
      <c r="C33" s="3" t="s">
        <v>229</v>
      </c>
      <c r="E33" s="6">
        <v>2761247</v>
      </c>
      <c r="F33" s="6"/>
      <c r="G33" s="6">
        <v>5900</v>
      </c>
      <c r="H33" s="6"/>
      <c r="I33" s="6">
        <v>0</v>
      </c>
      <c r="J33" s="6"/>
      <c r="K33" s="6">
        <v>0</v>
      </c>
      <c r="L33" s="6"/>
      <c r="M33" s="6">
        <f t="shared" si="0"/>
        <v>0</v>
      </c>
      <c r="N33" s="6"/>
      <c r="O33" s="6">
        <v>16291357300</v>
      </c>
      <c r="P33" s="6"/>
      <c r="Q33" s="6">
        <v>1902136696</v>
      </c>
      <c r="R33" s="6"/>
      <c r="S33" s="6">
        <f t="shared" si="1"/>
        <v>14389220604</v>
      </c>
      <c r="U33" s="6"/>
    </row>
    <row r="34" spans="1:21" x14ac:dyDescent="0.55000000000000004">
      <c r="A34" s="3" t="s">
        <v>25</v>
      </c>
      <c r="C34" s="3" t="s">
        <v>218</v>
      </c>
      <c r="E34" s="6">
        <v>1343905</v>
      </c>
      <c r="F34" s="6"/>
      <c r="G34" s="6">
        <v>14200</v>
      </c>
      <c r="H34" s="6"/>
      <c r="I34" s="6">
        <v>19083451000</v>
      </c>
      <c r="J34" s="6"/>
      <c r="K34" s="6">
        <v>777381053</v>
      </c>
      <c r="L34" s="6"/>
      <c r="M34" s="6">
        <f t="shared" si="0"/>
        <v>18306069947</v>
      </c>
      <c r="N34" s="6"/>
      <c r="O34" s="6">
        <v>19083451000</v>
      </c>
      <c r="P34" s="6"/>
      <c r="Q34" s="6">
        <v>777381053</v>
      </c>
      <c r="R34" s="6"/>
      <c r="S34" s="6">
        <f>O34-Q34</f>
        <v>18306069947</v>
      </c>
      <c r="U34" s="6"/>
    </row>
    <row r="35" spans="1:21" x14ac:dyDescent="0.55000000000000004">
      <c r="A35" s="3" t="s">
        <v>71</v>
      </c>
      <c r="C35" s="3" t="s">
        <v>228</v>
      </c>
      <c r="E35" s="6">
        <v>248066</v>
      </c>
      <c r="F35" s="6"/>
      <c r="G35" s="6">
        <v>3000</v>
      </c>
      <c r="H35" s="6"/>
      <c r="I35" s="6">
        <v>744198000</v>
      </c>
      <c r="J35" s="6"/>
      <c r="K35" s="6">
        <v>15472930</v>
      </c>
      <c r="L35" s="6"/>
      <c r="M35" s="6">
        <f t="shared" si="0"/>
        <v>728725070</v>
      </c>
      <c r="N35" s="6"/>
      <c r="O35" s="6">
        <v>744198000</v>
      </c>
      <c r="P35" s="6"/>
      <c r="Q35" s="6">
        <v>15472930</v>
      </c>
      <c r="R35" s="6"/>
      <c r="S35" s="6">
        <f t="shared" si="1"/>
        <v>728725070</v>
      </c>
      <c r="U35" s="6"/>
    </row>
    <row r="36" spans="1:21" x14ac:dyDescent="0.55000000000000004">
      <c r="A36" s="3" t="s">
        <v>34</v>
      </c>
      <c r="C36" s="3" t="s">
        <v>230</v>
      </c>
      <c r="E36" s="6">
        <v>56670</v>
      </c>
      <c r="F36" s="6"/>
      <c r="G36" s="6">
        <v>110</v>
      </c>
      <c r="H36" s="6"/>
      <c r="I36" s="6">
        <v>6233700</v>
      </c>
      <c r="J36" s="6"/>
      <c r="K36" s="6">
        <v>312293</v>
      </c>
      <c r="L36" s="6"/>
      <c r="M36" s="6">
        <f t="shared" si="0"/>
        <v>5921407</v>
      </c>
      <c r="N36" s="6"/>
      <c r="O36" s="6">
        <v>6233700</v>
      </c>
      <c r="P36" s="6"/>
      <c r="Q36" s="6">
        <v>312293</v>
      </c>
      <c r="R36" s="6"/>
      <c r="S36" s="6">
        <f t="shared" si="1"/>
        <v>5921407</v>
      </c>
      <c r="U36" s="6"/>
    </row>
    <row r="37" spans="1:21" x14ac:dyDescent="0.55000000000000004">
      <c r="A37" s="3" t="s">
        <v>41</v>
      </c>
      <c r="C37" s="3" t="s">
        <v>231</v>
      </c>
      <c r="E37" s="6">
        <v>3800060</v>
      </c>
      <c r="F37" s="6"/>
      <c r="G37" s="6">
        <v>3000</v>
      </c>
      <c r="H37" s="6"/>
      <c r="I37" s="6">
        <v>0</v>
      </c>
      <c r="J37" s="6"/>
      <c r="K37" s="6">
        <v>0</v>
      </c>
      <c r="L37" s="6"/>
      <c r="M37" s="6">
        <f t="shared" si="0"/>
        <v>0</v>
      </c>
      <c r="N37" s="6"/>
      <c r="O37" s="6">
        <v>11400180000</v>
      </c>
      <c r="P37" s="6"/>
      <c r="Q37" s="6">
        <v>879154210</v>
      </c>
      <c r="R37" s="6"/>
      <c r="S37" s="6">
        <f t="shared" si="1"/>
        <v>10521025790</v>
      </c>
      <c r="U37" s="6"/>
    </row>
    <row r="38" spans="1:21" x14ac:dyDescent="0.55000000000000004">
      <c r="A38" s="3" t="s">
        <v>65</v>
      </c>
      <c r="C38" s="3" t="s">
        <v>114</v>
      </c>
      <c r="E38" s="6">
        <v>753607</v>
      </c>
      <c r="F38" s="6"/>
      <c r="G38" s="6">
        <v>165</v>
      </c>
      <c r="H38" s="6"/>
      <c r="I38" s="6">
        <v>124345155</v>
      </c>
      <c r="J38" s="6"/>
      <c r="K38" s="6">
        <v>7446297</v>
      </c>
      <c r="L38" s="6"/>
      <c r="M38" s="6">
        <f t="shared" si="0"/>
        <v>116898858</v>
      </c>
      <c r="N38" s="6"/>
      <c r="O38" s="6">
        <v>124345155</v>
      </c>
      <c r="P38" s="6"/>
      <c r="Q38" s="6">
        <v>7446297</v>
      </c>
      <c r="R38" s="6"/>
      <c r="S38" s="6">
        <f t="shared" si="1"/>
        <v>116898858</v>
      </c>
      <c r="U38" s="6"/>
    </row>
    <row r="39" spans="1:21" x14ac:dyDescent="0.55000000000000004">
      <c r="A39" s="3" t="s">
        <v>24</v>
      </c>
      <c r="C39" s="3" t="s">
        <v>232</v>
      </c>
      <c r="E39" s="6">
        <v>2163138</v>
      </c>
      <c r="F39" s="6"/>
      <c r="G39" s="6">
        <v>10000</v>
      </c>
      <c r="H39" s="6"/>
      <c r="I39" s="6">
        <v>0</v>
      </c>
      <c r="J39" s="6"/>
      <c r="K39" s="6">
        <v>0</v>
      </c>
      <c r="L39" s="6"/>
      <c r="M39" s="6">
        <f t="shared" si="0"/>
        <v>0</v>
      </c>
      <c r="N39" s="6"/>
      <c r="O39" s="6">
        <v>21631380000</v>
      </c>
      <c r="P39" s="6"/>
      <c r="Q39" s="6">
        <v>881173167</v>
      </c>
      <c r="R39" s="6"/>
      <c r="S39" s="6">
        <f t="shared" si="1"/>
        <v>20750206833</v>
      </c>
      <c r="U39" s="6"/>
    </row>
    <row r="40" spans="1:21" x14ac:dyDescent="0.55000000000000004">
      <c r="A40" s="3" t="s">
        <v>260</v>
      </c>
      <c r="E40" s="6">
        <v>753607</v>
      </c>
      <c r="F40" s="6"/>
      <c r="G40" s="6">
        <v>1</v>
      </c>
      <c r="H40" s="6"/>
      <c r="I40" s="6">
        <v>753607</v>
      </c>
      <c r="J40" s="6"/>
      <c r="K40" s="6">
        <v>0</v>
      </c>
      <c r="L40" s="6"/>
      <c r="M40" s="6">
        <f>I40-K40</f>
        <v>753607</v>
      </c>
      <c r="N40" s="6"/>
      <c r="O40" s="6">
        <v>753607</v>
      </c>
      <c r="P40" s="6"/>
      <c r="Q40" s="6">
        <v>0</v>
      </c>
      <c r="R40" s="6"/>
      <c r="S40" s="6">
        <f>O40-Q40</f>
        <v>753607</v>
      </c>
      <c r="U40" s="6"/>
    </row>
    <row r="41" spans="1:21" x14ac:dyDescent="0.55000000000000004">
      <c r="A41" s="3" t="s">
        <v>261</v>
      </c>
      <c r="E41" s="6">
        <v>4521705</v>
      </c>
      <c r="F41" s="6"/>
      <c r="G41" s="6">
        <v>1</v>
      </c>
      <c r="H41" s="6"/>
      <c r="I41" s="6">
        <v>4521705</v>
      </c>
      <c r="J41" s="6"/>
      <c r="K41" s="6">
        <v>0</v>
      </c>
      <c r="L41" s="6"/>
      <c r="M41" s="6">
        <v>4521705</v>
      </c>
      <c r="N41" s="6"/>
      <c r="O41" s="6">
        <v>4521705</v>
      </c>
      <c r="P41" s="6"/>
      <c r="Q41" s="6">
        <v>0</v>
      </c>
      <c r="R41" s="6"/>
      <c r="S41" s="6">
        <v>4521705</v>
      </c>
      <c r="U41" s="6"/>
    </row>
    <row r="42" spans="1:21" x14ac:dyDescent="0.55000000000000004">
      <c r="A42" s="3" t="s">
        <v>262</v>
      </c>
      <c r="E42" s="6">
        <v>9</v>
      </c>
      <c r="F42" s="6"/>
      <c r="G42" s="6">
        <v>1</v>
      </c>
      <c r="H42" s="6"/>
      <c r="I42" s="6">
        <v>9</v>
      </c>
      <c r="J42" s="6"/>
      <c r="K42" s="6">
        <v>0</v>
      </c>
      <c r="L42" s="6"/>
      <c r="M42" s="6">
        <v>9</v>
      </c>
      <c r="N42" s="6"/>
      <c r="O42" s="6">
        <v>9</v>
      </c>
      <c r="P42" s="6"/>
      <c r="Q42" s="6">
        <v>0</v>
      </c>
      <c r="R42" s="6"/>
      <c r="S42" s="6">
        <v>9</v>
      </c>
      <c r="U42" s="6"/>
    </row>
    <row r="43" spans="1:21" x14ac:dyDescent="0.55000000000000004">
      <c r="A43" s="3" t="s">
        <v>263</v>
      </c>
      <c r="E43" s="6" t="s">
        <v>259</v>
      </c>
      <c r="F43" s="6"/>
      <c r="G43" s="6">
        <v>1</v>
      </c>
      <c r="H43" s="6"/>
      <c r="I43" s="6">
        <v>175</v>
      </c>
      <c r="J43" s="6"/>
      <c r="K43" s="6">
        <v>0</v>
      </c>
      <c r="L43" s="6"/>
      <c r="M43" s="6">
        <v>175</v>
      </c>
      <c r="N43" s="6"/>
      <c r="O43" s="6">
        <v>175</v>
      </c>
      <c r="P43" s="6"/>
      <c r="Q43" s="6">
        <v>0</v>
      </c>
      <c r="R43" s="6"/>
      <c r="S43" s="6">
        <v>175</v>
      </c>
      <c r="U43" s="6"/>
    </row>
    <row r="44" spans="1:21" ht="24.75" thickBot="1" x14ac:dyDescent="0.6">
      <c r="I44" s="5">
        <f>SUM(I8:I43)</f>
        <v>546265660863</v>
      </c>
      <c r="K44" s="5">
        <f>SUM(K8:K43)</f>
        <v>52251370590</v>
      </c>
      <c r="M44" s="5">
        <f>SUM(M8:M43)</f>
        <v>494014290273</v>
      </c>
      <c r="O44" s="5">
        <f>SUM(O8:O43)</f>
        <v>682161753823</v>
      </c>
      <c r="Q44" s="5">
        <f>SUM(Q8:Q43)</f>
        <v>61268804130</v>
      </c>
      <c r="S44" s="5">
        <f>SUM(S8:S43)</f>
        <v>620892949693</v>
      </c>
    </row>
    <row r="45" spans="1:21" ht="24.75" thickTop="1" x14ac:dyDescent="0.55000000000000004">
      <c r="I45" s="4"/>
      <c r="K45" s="4"/>
      <c r="O45" s="4"/>
      <c r="Q45" s="4"/>
    </row>
    <row r="46" spans="1:21" x14ac:dyDescent="0.55000000000000004">
      <c r="I46" s="4"/>
      <c r="O46" s="4"/>
    </row>
    <row r="48" spans="1:21" x14ac:dyDescent="0.55000000000000004">
      <c r="M48" s="4"/>
      <c r="O48" s="6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07"/>
  <sheetViews>
    <sheetView rightToLeft="1" topLeftCell="A88" workbookViewId="0">
      <selection activeCell="Q101" sqref="Q101"/>
    </sheetView>
  </sheetViews>
  <sheetFormatPr defaultRowHeight="24" x14ac:dyDescent="0.55000000000000004"/>
  <cols>
    <col min="1" max="1" width="35.7109375" style="3" bestFit="1" customWidth="1"/>
    <col min="2" max="2" width="1" style="3" customWidth="1"/>
    <col min="3" max="3" width="13.28515625" style="3" bestFit="1" customWidth="1"/>
    <col min="4" max="4" width="1" style="3" customWidth="1"/>
    <col min="5" max="5" width="20.28515625" style="3" bestFit="1" customWidth="1"/>
    <col min="6" max="6" width="1" style="3" customWidth="1"/>
    <col min="7" max="7" width="20.28515625" style="3" bestFit="1" customWidth="1"/>
    <col min="8" max="8" width="1" style="3" customWidth="1"/>
    <col min="9" max="9" width="34.5703125" style="3" bestFit="1" customWidth="1"/>
    <col min="10" max="10" width="1" style="3" customWidth="1"/>
    <col min="11" max="11" width="13.28515625" style="3" bestFit="1" customWidth="1"/>
    <col min="12" max="12" width="1" style="3" customWidth="1"/>
    <col min="13" max="13" width="20.28515625" style="3" bestFit="1" customWidth="1"/>
    <col min="14" max="14" width="1" style="3" customWidth="1"/>
    <col min="15" max="15" width="20.28515625" style="3" bestFit="1" customWidth="1"/>
    <col min="16" max="16" width="1" style="3" customWidth="1"/>
    <col min="17" max="17" width="34.5703125" style="3" bestFit="1" customWidth="1"/>
    <col min="18" max="18" width="1" style="3" customWidth="1"/>
    <col min="19" max="19" width="9.140625" style="3" customWidth="1"/>
    <col min="20" max="16384" width="9.140625" style="3"/>
  </cols>
  <sheetData>
    <row r="2" spans="1:17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 x14ac:dyDescent="0.55000000000000004">
      <c r="A3" s="18" t="s">
        <v>196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x14ac:dyDescent="0.55000000000000004">
      <c r="I5" s="6"/>
    </row>
    <row r="6" spans="1:17" ht="24.75" x14ac:dyDescent="0.55000000000000004">
      <c r="A6" s="19" t="s">
        <v>3</v>
      </c>
      <c r="C6" s="20" t="s">
        <v>198</v>
      </c>
      <c r="D6" s="20" t="s">
        <v>198</v>
      </c>
      <c r="E6" s="20" t="s">
        <v>198</v>
      </c>
      <c r="F6" s="20" t="s">
        <v>198</v>
      </c>
      <c r="G6" s="20" t="s">
        <v>198</v>
      </c>
      <c r="H6" s="20" t="s">
        <v>198</v>
      </c>
      <c r="I6" s="20" t="s">
        <v>198</v>
      </c>
      <c r="K6" s="20" t="s">
        <v>199</v>
      </c>
      <c r="L6" s="20" t="s">
        <v>199</v>
      </c>
      <c r="M6" s="20" t="s">
        <v>199</v>
      </c>
      <c r="N6" s="20" t="s">
        <v>199</v>
      </c>
      <c r="O6" s="20" t="s">
        <v>199</v>
      </c>
      <c r="P6" s="20" t="s">
        <v>199</v>
      </c>
      <c r="Q6" s="20" t="s">
        <v>199</v>
      </c>
    </row>
    <row r="7" spans="1:17" ht="24.75" x14ac:dyDescent="0.55000000000000004">
      <c r="A7" s="20" t="s">
        <v>3</v>
      </c>
      <c r="C7" s="20" t="s">
        <v>7</v>
      </c>
      <c r="E7" s="20" t="s">
        <v>233</v>
      </c>
      <c r="G7" s="20" t="s">
        <v>234</v>
      </c>
      <c r="I7" s="20" t="s">
        <v>235</v>
      </c>
      <c r="K7" s="20" t="s">
        <v>7</v>
      </c>
      <c r="M7" s="20" t="s">
        <v>233</v>
      </c>
      <c r="O7" s="20" t="s">
        <v>234</v>
      </c>
      <c r="Q7" s="20" t="s">
        <v>235</v>
      </c>
    </row>
    <row r="8" spans="1:17" x14ac:dyDescent="0.55000000000000004">
      <c r="A8" s="3" t="s">
        <v>76</v>
      </c>
      <c r="C8" s="6">
        <v>8637241</v>
      </c>
      <c r="D8" s="6"/>
      <c r="E8" s="6">
        <v>156434176360</v>
      </c>
      <c r="F8" s="6"/>
      <c r="G8" s="6">
        <v>16661237889</v>
      </c>
      <c r="H8" s="6"/>
      <c r="I8" s="6">
        <f>E8-G8</f>
        <v>139772938471</v>
      </c>
      <c r="J8" s="6"/>
      <c r="K8" s="6">
        <v>8637241</v>
      </c>
      <c r="L8" s="6"/>
      <c r="M8" s="6">
        <v>156434176360</v>
      </c>
      <c r="N8" s="6"/>
      <c r="O8" s="6">
        <v>16661237889</v>
      </c>
      <c r="P8" s="6"/>
      <c r="Q8" s="6">
        <f>M8-O8</f>
        <v>139772938471</v>
      </c>
    </row>
    <row r="9" spans="1:17" x14ac:dyDescent="0.55000000000000004">
      <c r="A9" s="3" t="s">
        <v>73</v>
      </c>
      <c r="C9" s="6">
        <v>750000</v>
      </c>
      <c r="D9" s="6"/>
      <c r="E9" s="6">
        <v>17572318875</v>
      </c>
      <c r="F9" s="6"/>
      <c r="G9" s="6">
        <v>2779500000</v>
      </c>
      <c r="H9" s="6"/>
      <c r="I9" s="6">
        <f t="shared" ref="I9:I72" si="0">E9-G9</f>
        <v>14792818875</v>
      </c>
      <c r="J9" s="6"/>
      <c r="K9" s="6">
        <v>750000</v>
      </c>
      <c r="L9" s="6"/>
      <c r="M9" s="6">
        <v>17572318875</v>
      </c>
      <c r="N9" s="6"/>
      <c r="O9" s="6">
        <v>2779500000</v>
      </c>
      <c r="P9" s="6"/>
      <c r="Q9" s="6">
        <f t="shared" ref="Q9:Q72" si="1">M9-O9</f>
        <v>14792818875</v>
      </c>
    </row>
    <row r="10" spans="1:17" x14ac:dyDescent="0.55000000000000004">
      <c r="A10" s="3" t="s">
        <v>69</v>
      </c>
      <c r="C10" s="6">
        <v>3361802</v>
      </c>
      <c r="D10" s="6"/>
      <c r="E10" s="6">
        <v>153502208040</v>
      </c>
      <c r="F10" s="6"/>
      <c r="G10" s="6">
        <v>134697903502</v>
      </c>
      <c r="H10" s="6"/>
      <c r="I10" s="6">
        <f t="shared" si="0"/>
        <v>18804304538</v>
      </c>
      <c r="J10" s="6"/>
      <c r="K10" s="6">
        <v>3361802</v>
      </c>
      <c r="L10" s="6"/>
      <c r="M10" s="6">
        <v>153502208040</v>
      </c>
      <c r="N10" s="6"/>
      <c r="O10" s="6">
        <v>131232457652</v>
      </c>
      <c r="P10" s="6"/>
      <c r="Q10" s="6">
        <f t="shared" si="1"/>
        <v>22269750388</v>
      </c>
    </row>
    <row r="11" spans="1:17" x14ac:dyDescent="0.55000000000000004">
      <c r="A11" s="3" t="s">
        <v>31</v>
      </c>
      <c r="C11" s="6">
        <v>50000</v>
      </c>
      <c r="D11" s="6"/>
      <c r="E11" s="6">
        <v>2952676417</v>
      </c>
      <c r="F11" s="6"/>
      <c r="G11" s="6">
        <v>2929117432</v>
      </c>
      <c r="H11" s="6"/>
      <c r="I11" s="6">
        <f t="shared" si="0"/>
        <v>23558985</v>
      </c>
      <c r="J11" s="6"/>
      <c r="K11" s="6">
        <v>50000</v>
      </c>
      <c r="L11" s="6"/>
      <c r="M11" s="6">
        <v>2952676417</v>
      </c>
      <c r="N11" s="6"/>
      <c r="O11" s="6">
        <v>2753120113</v>
      </c>
      <c r="P11" s="6"/>
      <c r="Q11" s="6">
        <f t="shared" si="1"/>
        <v>199556304</v>
      </c>
    </row>
    <row r="12" spans="1:17" x14ac:dyDescent="0.55000000000000004">
      <c r="A12" s="3" t="s">
        <v>43</v>
      </c>
      <c r="C12" s="6">
        <v>16902989</v>
      </c>
      <c r="D12" s="6"/>
      <c r="E12" s="6">
        <v>322942439660</v>
      </c>
      <c r="F12" s="6"/>
      <c r="G12" s="6">
        <v>369674306511</v>
      </c>
      <c r="H12" s="6"/>
      <c r="I12" s="6">
        <f t="shared" si="0"/>
        <v>-46731866851</v>
      </c>
      <c r="J12" s="6"/>
      <c r="K12" s="6">
        <v>16902989</v>
      </c>
      <c r="L12" s="6"/>
      <c r="M12" s="6">
        <v>322942439660</v>
      </c>
      <c r="N12" s="6"/>
      <c r="O12" s="6">
        <v>323892339711</v>
      </c>
      <c r="P12" s="6"/>
      <c r="Q12" s="6">
        <f t="shared" si="1"/>
        <v>-949900051</v>
      </c>
    </row>
    <row r="13" spans="1:17" x14ac:dyDescent="0.55000000000000004">
      <c r="A13" s="3" t="s">
        <v>54</v>
      </c>
      <c r="C13" s="6">
        <v>7116666</v>
      </c>
      <c r="D13" s="6"/>
      <c r="E13" s="6">
        <v>101360883284</v>
      </c>
      <c r="F13" s="6"/>
      <c r="G13" s="6">
        <v>92164264896</v>
      </c>
      <c r="H13" s="6"/>
      <c r="I13" s="6">
        <f t="shared" si="0"/>
        <v>9196618388</v>
      </c>
      <c r="J13" s="6"/>
      <c r="K13" s="6">
        <v>7116666</v>
      </c>
      <c r="L13" s="6"/>
      <c r="M13" s="6">
        <v>101360883284</v>
      </c>
      <c r="N13" s="6"/>
      <c r="O13" s="6">
        <v>88379502712</v>
      </c>
      <c r="P13" s="6"/>
      <c r="Q13" s="6">
        <f t="shared" si="1"/>
        <v>12981380572</v>
      </c>
    </row>
    <row r="14" spans="1:17" x14ac:dyDescent="0.55000000000000004">
      <c r="A14" s="3" t="s">
        <v>49</v>
      </c>
      <c r="C14" s="6">
        <v>4032094</v>
      </c>
      <c r="D14" s="6"/>
      <c r="E14" s="6">
        <v>102527275781</v>
      </c>
      <c r="F14" s="6"/>
      <c r="G14" s="6">
        <v>84290406945</v>
      </c>
      <c r="H14" s="6"/>
      <c r="I14" s="6">
        <f t="shared" si="0"/>
        <v>18236868836</v>
      </c>
      <c r="J14" s="6"/>
      <c r="K14" s="6">
        <v>4032094</v>
      </c>
      <c r="L14" s="6"/>
      <c r="M14" s="6">
        <v>102527275781</v>
      </c>
      <c r="N14" s="6"/>
      <c r="O14" s="6">
        <v>84170163854</v>
      </c>
      <c r="P14" s="6"/>
      <c r="Q14" s="6">
        <f t="shared" si="1"/>
        <v>18357111927</v>
      </c>
    </row>
    <row r="15" spans="1:17" x14ac:dyDescent="0.55000000000000004">
      <c r="A15" s="3" t="s">
        <v>32</v>
      </c>
      <c r="C15" s="6">
        <v>9210732</v>
      </c>
      <c r="D15" s="6"/>
      <c r="E15" s="6">
        <v>533882170111</v>
      </c>
      <c r="F15" s="6"/>
      <c r="G15" s="6">
        <v>453098086497</v>
      </c>
      <c r="H15" s="6"/>
      <c r="I15" s="6">
        <f t="shared" si="0"/>
        <v>80784083614</v>
      </c>
      <c r="J15" s="6"/>
      <c r="K15" s="6">
        <v>9210732</v>
      </c>
      <c r="L15" s="6"/>
      <c r="M15" s="6">
        <v>533882170111</v>
      </c>
      <c r="N15" s="6"/>
      <c r="O15" s="6">
        <v>466783676701</v>
      </c>
      <c r="P15" s="6"/>
      <c r="Q15" s="6">
        <f t="shared" si="1"/>
        <v>67098493410</v>
      </c>
    </row>
    <row r="16" spans="1:17" x14ac:dyDescent="0.55000000000000004">
      <c r="A16" s="3" t="s">
        <v>61</v>
      </c>
      <c r="C16" s="6">
        <v>11400000</v>
      </c>
      <c r="D16" s="6"/>
      <c r="E16" s="6">
        <v>219504132900</v>
      </c>
      <c r="F16" s="6"/>
      <c r="G16" s="6">
        <v>203698737929</v>
      </c>
      <c r="H16" s="6"/>
      <c r="I16" s="6">
        <f t="shared" si="0"/>
        <v>15805394971</v>
      </c>
      <c r="J16" s="6"/>
      <c r="K16" s="6">
        <v>11400000</v>
      </c>
      <c r="L16" s="6"/>
      <c r="M16" s="6">
        <v>219504132900</v>
      </c>
      <c r="N16" s="6"/>
      <c r="O16" s="6">
        <v>217011055529</v>
      </c>
      <c r="P16" s="6"/>
      <c r="Q16" s="6">
        <f t="shared" si="1"/>
        <v>2493077371</v>
      </c>
    </row>
    <row r="17" spans="1:17" x14ac:dyDescent="0.55000000000000004">
      <c r="A17" s="3" t="s">
        <v>66</v>
      </c>
      <c r="C17" s="6">
        <v>41540337</v>
      </c>
      <c r="D17" s="6"/>
      <c r="E17" s="6">
        <v>715197738950</v>
      </c>
      <c r="F17" s="6"/>
      <c r="G17" s="6">
        <v>644274502967</v>
      </c>
      <c r="H17" s="6"/>
      <c r="I17" s="6">
        <f t="shared" si="0"/>
        <v>70923235983</v>
      </c>
      <c r="J17" s="6"/>
      <c r="K17" s="6">
        <v>41540337</v>
      </c>
      <c r="L17" s="6"/>
      <c r="M17" s="6">
        <v>715197738950</v>
      </c>
      <c r="N17" s="6"/>
      <c r="O17" s="6">
        <v>658120737645</v>
      </c>
      <c r="P17" s="6"/>
      <c r="Q17" s="6">
        <f t="shared" si="1"/>
        <v>57077001305</v>
      </c>
    </row>
    <row r="18" spans="1:17" x14ac:dyDescent="0.55000000000000004">
      <c r="A18" s="3" t="s">
        <v>15</v>
      </c>
      <c r="C18" s="6">
        <v>13430263</v>
      </c>
      <c r="D18" s="6"/>
      <c r="E18" s="6">
        <v>78179666788</v>
      </c>
      <c r="F18" s="6"/>
      <c r="G18" s="6">
        <v>66805167745</v>
      </c>
      <c r="H18" s="6"/>
      <c r="I18" s="6">
        <f t="shared" si="0"/>
        <v>11374499043</v>
      </c>
      <c r="J18" s="6"/>
      <c r="K18" s="6">
        <v>13430263</v>
      </c>
      <c r="L18" s="6"/>
      <c r="M18" s="6">
        <v>78179666788</v>
      </c>
      <c r="N18" s="6"/>
      <c r="O18" s="6">
        <v>66805167745</v>
      </c>
      <c r="P18" s="6"/>
      <c r="Q18" s="6">
        <f t="shared" si="1"/>
        <v>11374499043</v>
      </c>
    </row>
    <row r="19" spans="1:17" x14ac:dyDescent="0.55000000000000004">
      <c r="A19" s="3" t="s">
        <v>21</v>
      </c>
      <c r="C19" s="6">
        <v>35269260</v>
      </c>
      <c r="D19" s="6"/>
      <c r="E19" s="6">
        <v>1388352552958</v>
      </c>
      <c r="F19" s="6"/>
      <c r="G19" s="6">
        <v>1343698315158</v>
      </c>
      <c r="H19" s="6"/>
      <c r="I19" s="6">
        <f t="shared" si="0"/>
        <v>44654237800</v>
      </c>
      <c r="J19" s="6"/>
      <c r="K19" s="6">
        <v>35269260</v>
      </c>
      <c r="L19" s="6"/>
      <c r="M19" s="6">
        <v>1388352552958</v>
      </c>
      <c r="N19" s="6"/>
      <c r="O19" s="6">
        <v>1213406107525</v>
      </c>
      <c r="P19" s="6"/>
      <c r="Q19" s="6">
        <f t="shared" si="1"/>
        <v>174946445433</v>
      </c>
    </row>
    <row r="20" spans="1:17" x14ac:dyDescent="0.55000000000000004">
      <c r="A20" s="3" t="s">
        <v>67</v>
      </c>
      <c r="C20" s="6">
        <v>3475000</v>
      </c>
      <c r="D20" s="6"/>
      <c r="E20" s="6">
        <v>82903770000</v>
      </c>
      <c r="F20" s="6"/>
      <c r="G20" s="6">
        <v>75027911850</v>
      </c>
      <c r="H20" s="6"/>
      <c r="I20" s="6">
        <f t="shared" si="0"/>
        <v>7875858150</v>
      </c>
      <c r="J20" s="6"/>
      <c r="K20" s="6">
        <v>3475000</v>
      </c>
      <c r="L20" s="6"/>
      <c r="M20" s="6">
        <v>82903770000</v>
      </c>
      <c r="N20" s="6"/>
      <c r="O20" s="6">
        <v>72022650187</v>
      </c>
      <c r="P20" s="6"/>
      <c r="Q20" s="6">
        <f t="shared" si="1"/>
        <v>10881119813</v>
      </c>
    </row>
    <row r="21" spans="1:17" x14ac:dyDescent="0.55000000000000004">
      <c r="A21" s="3" t="s">
        <v>19</v>
      </c>
      <c r="C21" s="6">
        <v>306183</v>
      </c>
      <c r="D21" s="6"/>
      <c r="E21" s="6">
        <v>51354867157</v>
      </c>
      <c r="F21" s="6"/>
      <c r="G21" s="6">
        <v>46289481220</v>
      </c>
      <c r="H21" s="6"/>
      <c r="I21" s="6">
        <f t="shared" si="0"/>
        <v>5065385937</v>
      </c>
      <c r="J21" s="6"/>
      <c r="K21" s="6">
        <v>306183</v>
      </c>
      <c r="L21" s="6"/>
      <c r="M21" s="6">
        <v>51354867157</v>
      </c>
      <c r="N21" s="6"/>
      <c r="O21" s="6">
        <v>44454998486</v>
      </c>
      <c r="P21" s="6"/>
      <c r="Q21" s="6">
        <f t="shared" si="1"/>
        <v>6899868671</v>
      </c>
    </row>
    <row r="22" spans="1:17" x14ac:dyDescent="0.55000000000000004">
      <c r="A22" s="3" t="s">
        <v>29</v>
      </c>
      <c r="C22" s="6">
        <v>500000</v>
      </c>
      <c r="D22" s="6"/>
      <c r="E22" s="6">
        <v>4025902500</v>
      </c>
      <c r="F22" s="6"/>
      <c r="G22" s="6">
        <v>3608401500</v>
      </c>
      <c r="H22" s="6"/>
      <c r="I22" s="6">
        <f t="shared" si="0"/>
        <v>417501000</v>
      </c>
      <c r="J22" s="6"/>
      <c r="K22" s="6">
        <v>500000</v>
      </c>
      <c r="L22" s="6"/>
      <c r="M22" s="6">
        <v>4025902500</v>
      </c>
      <c r="N22" s="6"/>
      <c r="O22" s="6">
        <v>3394680750</v>
      </c>
      <c r="P22" s="6"/>
      <c r="Q22" s="6">
        <f t="shared" si="1"/>
        <v>631221750</v>
      </c>
    </row>
    <row r="23" spans="1:17" x14ac:dyDescent="0.55000000000000004">
      <c r="A23" s="3" t="s">
        <v>22</v>
      </c>
      <c r="C23" s="6">
        <v>2761247</v>
      </c>
      <c r="D23" s="6"/>
      <c r="E23" s="6">
        <v>209731511314</v>
      </c>
      <c r="F23" s="6"/>
      <c r="G23" s="6">
        <v>165732085501</v>
      </c>
      <c r="H23" s="6"/>
      <c r="I23" s="6">
        <f t="shared" si="0"/>
        <v>43999425813</v>
      </c>
      <c r="J23" s="6"/>
      <c r="K23" s="6">
        <v>2761247</v>
      </c>
      <c r="L23" s="6"/>
      <c r="M23" s="6">
        <v>209731511314</v>
      </c>
      <c r="N23" s="6"/>
      <c r="O23" s="6">
        <v>185000704915</v>
      </c>
      <c r="P23" s="6"/>
      <c r="Q23" s="6">
        <f t="shared" si="1"/>
        <v>24730806399</v>
      </c>
    </row>
    <row r="24" spans="1:17" x14ac:dyDescent="0.55000000000000004">
      <c r="A24" s="3" t="s">
        <v>25</v>
      </c>
      <c r="C24" s="6">
        <v>1343905</v>
      </c>
      <c r="D24" s="6"/>
      <c r="E24" s="6">
        <v>106431851327</v>
      </c>
      <c r="F24" s="6"/>
      <c r="G24" s="6">
        <v>111542694659</v>
      </c>
      <c r="H24" s="6"/>
      <c r="I24" s="6">
        <f t="shared" si="0"/>
        <v>-5110843332</v>
      </c>
      <c r="J24" s="6"/>
      <c r="K24" s="6">
        <v>1343905</v>
      </c>
      <c r="L24" s="6"/>
      <c r="M24" s="6">
        <v>106431851327</v>
      </c>
      <c r="N24" s="6"/>
      <c r="O24" s="6">
        <v>79767112320</v>
      </c>
      <c r="P24" s="6"/>
      <c r="Q24" s="6">
        <f t="shared" si="1"/>
        <v>26664739007</v>
      </c>
    </row>
    <row r="25" spans="1:17" x14ac:dyDescent="0.55000000000000004">
      <c r="A25" s="3" t="s">
        <v>27</v>
      </c>
      <c r="C25" s="6">
        <v>3593753</v>
      </c>
      <c r="D25" s="6"/>
      <c r="E25" s="6">
        <v>288611786006</v>
      </c>
      <c r="F25" s="6"/>
      <c r="G25" s="6">
        <v>252495123590</v>
      </c>
      <c r="H25" s="6"/>
      <c r="I25" s="6">
        <f t="shared" si="0"/>
        <v>36116662416</v>
      </c>
      <c r="J25" s="6"/>
      <c r="K25" s="6">
        <v>3593753</v>
      </c>
      <c r="L25" s="6"/>
      <c r="M25" s="6">
        <v>288611786006</v>
      </c>
      <c r="N25" s="6"/>
      <c r="O25" s="6">
        <v>243885711482</v>
      </c>
      <c r="P25" s="6"/>
      <c r="Q25" s="6">
        <f t="shared" si="1"/>
        <v>44726074524</v>
      </c>
    </row>
    <row r="26" spans="1:17" x14ac:dyDescent="0.55000000000000004">
      <c r="A26" s="3" t="s">
        <v>45</v>
      </c>
      <c r="C26" s="6">
        <v>24900000</v>
      </c>
      <c r="D26" s="6"/>
      <c r="E26" s="6">
        <v>260141890950</v>
      </c>
      <c r="F26" s="6"/>
      <c r="G26" s="6">
        <v>229449603150</v>
      </c>
      <c r="H26" s="6"/>
      <c r="I26" s="6">
        <f t="shared" si="0"/>
        <v>30692287800</v>
      </c>
      <c r="J26" s="6"/>
      <c r="K26" s="6">
        <v>24900000</v>
      </c>
      <c r="L26" s="6"/>
      <c r="M26" s="6">
        <v>260141890950</v>
      </c>
      <c r="N26" s="6"/>
      <c r="O26" s="6">
        <v>244795747050</v>
      </c>
      <c r="P26" s="6"/>
      <c r="Q26" s="6">
        <f t="shared" si="1"/>
        <v>15346143900</v>
      </c>
    </row>
    <row r="27" spans="1:17" x14ac:dyDescent="0.55000000000000004">
      <c r="A27" s="3" t="s">
        <v>55</v>
      </c>
      <c r="C27" s="6">
        <v>45718</v>
      </c>
      <c r="D27" s="6"/>
      <c r="E27" s="6">
        <v>889377787</v>
      </c>
      <c r="F27" s="6"/>
      <c r="G27" s="6">
        <v>640379274</v>
      </c>
      <c r="H27" s="6"/>
      <c r="I27" s="6">
        <f t="shared" si="0"/>
        <v>248998513</v>
      </c>
      <c r="J27" s="6"/>
      <c r="K27" s="6">
        <v>45718</v>
      </c>
      <c r="L27" s="6"/>
      <c r="M27" s="6">
        <v>889377787</v>
      </c>
      <c r="N27" s="6"/>
      <c r="O27" s="6">
        <v>858928982</v>
      </c>
      <c r="P27" s="6"/>
      <c r="Q27" s="6">
        <f t="shared" si="1"/>
        <v>30448805</v>
      </c>
    </row>
    <row r="28" spans="1:17" x14ac:dyDescent="0.55000000000000004">
      <c r="A28" s="3" t="s">
        <v>70</v>
      </c>
      <c r="C28" s="6">
        <v>16500000</v>
      </c>
      <c r="D28" s="6"/>
      <c r="E28" s="6">
        <v>169922907000</v>
      </c>
      <c r="F28" s="6"/>
      <c r="G28" s="6">
        <v>164226929958</v>
      </c>
      <c r="H28" s="6"/>
      <c r="I28" s="6">
        <f t="shared" si="0"/>
        <v>5695977042</v>
      </c>
      <c r="J28" s="6"/>
      <c r="K28" s="6">
        <v>16500000</v>
      </c>
      <c r="L28" s="6"/>
      <c r="M28" s="6">
        <v>169922907000</v>
      </c>
      <c r="N28" s="6"/>
      <c r="O28" s="6">
        <v>164226929958</v>
      </c>
      <c r="P28" s="6"/>
      <c r="Q28" s="6">
        <f t="shared" si="1"/>
        <v>5695977042</v>
      </c>
    </row>
    <row r="29" spans="1:17" x14ac:dyDescent="0.55000000000000004">
      <c r="A29" s="3" t="s">
        <v>28</v>
      </c>
      <c r="C29" s="6">
        <v>7429422</v>
      </c>
      <c r="D29" s="6"/>
      <c r="E29" s="6">
        <v>662276714230</v>
      </c>
      <c r="F29" s="6"/>
      <c r="G29" s="6">
        <v>613567139790</v>
      </c>
      <c r="H29" s="6"/>
      <c r="I29" s="6">
        <f t="shared" si="0"/>
        <v>48709574440</v>
      </c>
      <c r="J29" s="6"/>
      <c r="K29" s="6">
        <v>7429422</v>
      </c>
      <c r="L29" s="6"/>
      <c r="M29" s="6">
        <v>662276714230</v>
      </c>
      <c r="N29" s="6"/>
      <c r="O29" s="6">
        <v>594450881862</v>
      </c>
      <c r="P29" s="6"/>
      <c r="Q29" s="6">
        <f t="shared" si="1"/>
        <v>67825832368</v>
      </c>
    </row>
    <row r="30" spans="1:17" x14ac:dyDescent="0.55000000000000004">
      <c r="A30" s="3" t="s">
        <v>44</v>
      </c>
      <c r="C30" s="6">
        <v>12000000</v>
      </c>
      <c r="D30" s="6"/>
      <c r="E30" s="6">
        <v>106367326200</v>
      </c>
      <c r="F30" s="6"/>
      <c r="G30" s="6">
        <v>84549916800</v>
      </c>
      <c r="H30" s="6"/>
      <c r="I30" s="6">
        <f t="shared" si="0"/>
        <v>21817409400</v>
      </c>
      <c r="J30" s="6"/>
      <c r="K30" s="6">
        <v>12000000</v>
      </c>
      <c r="L30" s="6"/>
      <c r="M30" s="6">
        <v>106367326200</v>
      </c>
      <c r="N30" s="6"/>
      <c r="O30" s="6">
        <v>88211997000</v>
      </c>
      <c r="P30" s="6"/>
      <c r="Q30" s="6">
        <f t="shared" si="1"/>
        <v>18155329200</v>
      </c>
    </row>
    <row r="31" spans="1:17" x14ac:dyDescent="0.55000000000000004">
      <c r="A31" s="3" t="s">
        <v>71</v>
      </c>
      <c r="C31" s="6">
        <v>248066</v>
      </c>
      <c r="D31" s="6"/>
      <c r="E31" s="6">
        <v>4438620131</v>
      </c>
      <c r="F31" s="6"/>
      <c r="G31" s="6">
        <v>5214220305</v>
      </c>
      <c r="H31" s="6"/>
      <c r="I31" s="6">
        <f t="shared" si="0"/>
        <v>-775600174</v>
      </c>
      <c r="J31" s="6"/>
      <c r="K31" s="6">
        <v>248066</v>
      </c>
      <c r="L31" s="6"/>
      <c r="M31" s="6">
        <v>4438620131</v>
      </c>
      <c r="N31" s="6"/>
      <c r="O31" s="6">
        <v>5214220305</v>
      </c>
      <c r="P31" s="6"/>
      <c r="Q31" s="6">
        <f t="shared" si="1"/>
        <v>-775600174</v>
      </c>
    </row>
    <row r="32" spans="1:17" x14ac:dyDescent="0.55000000000000004">
      <c r="A32" s="3" t="s">
        <v>34</v>
      </c>
      <c r="C32" s="6">
        <v>56670</v>
      </c>
      <c r="D32" s="6"/>
      <c r="E32" s="6">
        <v>831472327</v>
      </c>
      <c r="F32" s="6"/>
      <c r="G32" s="6">
        <v>905944463</v>
      </c>
      <c r="H32" s="6"/>
      <c r="I32" s="6">
        <f t="shared" si="0"/>
        <v>-74472136</v>
      </c>
      <c r="J32" s="6"/>
      <c r="K32" s="6">
        <v>56670</v>
      </c>
      <c r="L32" s="6"/>
      <c r="M32" s="6">
        <v>831472327</v>
      </c>
      <c r="N32" s="6"/>
      <c r="O32" s="6">
        <v>444808362</v>
      </c>
      <c r="P32" s="6"/>
      <c r="Q32" s="6">
        <f t="shared" si="1"/>
        <v>386663965</v>
      </c>
    </row>
    <row r="33" spans="1:17" x14ac:dyDescent="0.55000000000000004">
      <c r="A33" s="3" t="s">
        <v>41</v>
      </c>
      <c r="C33" s="6">
        <v>4000060</v>
      </c>
      <c r="D33" s="6"/>
      <c r="E33" s="6">
        <v>138739651463</v>
      </c>
      <c r="F33" s="6"/>
      <c r="G33" s="6">
        <v>127773809220</v>
      </c>
      <c r="H33" s="6"/>
      <c r="I33" s="6">
        <f t="shared" si="0"/>
        <v>10965842243</v>
      </c>
      <c r="J33" s="6"/>
      <c r="K33" s="6">
        <v>4000060</v>
      </c>
      <c r="L33" s="6"/>
      <c r="M33" s="6">
        <v>138739651463</v>
      </c>
      <c r="N33" s="6"/>
      <c r="O33" s="6">
        <v>132344523288</v>
      </c>
      <c r="P33" s="6"/>
      <c r="Q33" s="6">
        <f t="shared" si="1"/>
        <v>6395128175</v>
      </c>
    </row>
    <row r="34" spans="1:17" x14ac:dyDescent="0.55000000000000004">
      <c r="A34" s="3" t="s">
        <v>24</v>
      </c>
      <c r="C34" s="6">
        <v>3671259</v>
      </c>
      <c r="D34" s="6"/>
      <c r="E34" s="6">
        <v>248415679659</v>
      </c>
      <c r="F34" s="6"/>
      <c r="G34" s="6">
        <v>228839190305</v>
      </c>
      <c r="H34" s="6"/>
      <c r="I34" s="6">
        <f t="shared" si="0"/>
        <v>19576489354</v>
      </c>
      <c r="J34" s="6"/>
      <c r="K34" s="6">
        <v>3671259</v>
      </c>
      <c r="L34" s="6"/>
      <c r="M34" s="6">
        <v>248415679659</v>
      </c>
      <c r="N34" s="6"/>
      <c r="O34" s="6">
        <v>243869558941</v>
      </c>
      <c r="P34" s="6"/>
      <c r="Q34" s="6">
        <f t="shared" si="1"/>
        <v>4546120718</v>
      </c>
    </row>
    <row r="35" spans="1:17" x14ac:dyDescent="0.55000000000000004">
      <c r="A35" s="3" t="s">
        <v>74</v>
      </c>
      <c r="C35" s="6">
        <v>610271</v>
      </c>
      <c r="D35" s="6"/>
      <c r="E35" s="6">
        <v>15050735610</v>
      </c>
      <c r="F35" s="6"/>
      <c r="G35" s="6">
        <v>11870967678</v>
      </c>
      <c r="H35" s="6"/>
      <c r="I35" s="6">
        <f t="shared" si="0"/>
        <v>3179767932</v>
      </c>
      <c r="J35" s="6"/>
      <c r="K35" s="6">
        <v>610271</v>
      </c>
      <c r="L35" s="6"/>
      <c r="M35" s="6">
        <v>15050735610</v>
      </c>
      <c r="N35" s="6"/>
      <c r="O35" s="6">
        <v>11870967678</v>
      </c>
      <c r="P35" s="6"/>
      <c r="Q35" s="6">
        <f t="shared" si="1"/>
        <v>3179767932</v>
      </c>
    </row>
    <row r="36" spans="1:17" x14ac:dyDescent="0.55000000000000004">
      <c r="A36" s="3" t="s">
        <v>59</v>
      </c>
      <c r="C36" s="6">
        <v>1678321</v>
      </c>
      <c r="D36" s="6"/>
      <c r="E36" s="6">
        <v>60643976888</v>
      </c>
      <c r="F36" s="6"/>
      <c r="G36" s="6">
        <v>47047051399</v>
      </c>
      <c r="H36" s="6"/>
      <c r="I36" s="6">
        <f t="shared" si="0"/>
        <v>13596925489</v>
      </c>
      <c r="J36" s="6"/>
      <c r="K36" s="6">
        <v>1678321</v>
      </c>
      <c r="L36" s="6"/>
      <c r="M36" s="6">
        <v>60643976888</v>
      </c>
      <c r="N36" s="6"/>
      <c r="O36" s="6">
        <v>39192564142</v>
      </c>
      <c r="P36" s="6"/>
      <c r="Q36" s="6">
        <f t="shared" si="1"/>
        <v>21451412746</v>
      </c>
    </row>
    <row r="37" spans="1:17" x14ac:dyDescent="0.55000000000000004">
      <c r="A37" s="3" t="s">
        <v>46</v>
      </c>
      <c r="C37" s="6">
        <v>4482368</v>
      </c>
      <c r="D37" s="6"/>
      <c r="E37" s="6">
        <v>33774190160</v>
      </c>
      <c r="F37" s="6"/>
      <c r="G37" s="6">
        <v>28115453814</v>
      </c>
      <c r="H37" s="6"/>
      <c r="I37" s="6">
        <f t="shared" si="0"/>
        <v>5658736346</v>
      </c>
      <c r="J37" s="6"/>
      <c r="K37" s="6">
        <v>4482368</v>
      </c>
      <c r="L37" s="6"/>
      <c r="M37" s="6">
        <v>33774190160</v>
      </c>
      <c r="N37" s="6"/>
      <c r="O37" s="6">
        <v>28115453814</v>
      </c>
      <c r="P37" s="6"/>
      <c r="Q37" s="6">
        <f t="shared" si="1"/>
        <v>5658736346</v>
      </c>
    </row>
    <row r="38" spans="1:17" x14ac:dyDescent="0.55000000000000004">
      <c r="A38" s="3" t="s">
        <v>72</v>
      </c>
      <c r="C38" s="6">
        <v>5000000</v>
      </c>
      <c r="D38" s="6"/>
      <c r="E38" s="6">
        <v>32803650000</v>
      </c>
      <c r="F38" s="6"/>
      <c r="G38" s="6">
        <v>32448498512</v>
      </c>
      <c r="H38" s="6"/>
      <c r="I38" s="6">
        <f t="shared" si="0"/>
        <v>355151488</v>
      </c>
      <c r="J38" s="6"/>
      <c r="K38" s="6">
        <v>5000000</v>
      </c>
      <c r="L38" s="6"/>
      <c r="M38" s="6">
        <v>32803650000</v>
      </c>
      <c r="N38" s="6"/>
      <c r="O38" s="6">
        <v>32448498512</v>
      </c>
      <c r="P38" s="6"/>
      <c r="Q38" s="6">
        <f t="shared" si="1"/>
        <v>355151488</v>
      </c>
    </row>
    <row r="39" spans="1:17" x14ac:dyDescent="0.55000000000000004">
      <c r="A39" s="3" t="s">
        <v>47</v>
      </c>
      <c r="C39" s="6">
        <v>40388450</v>
      </c>
      <c r="D39" s="6"/>
      <c r="E39" s="6">
        <v>594192453093</v>
      </c>
      <c r="F39" s="6"/>
      <c r="G39" s="6">
        <v>568079849185</v>
      </c>
      <c r="H39" s="6"/>
      <c r="I39" s="6">
        <f t="shared" si="0"/>
        <v>26112603908</v>
      </c>
      <c r="J39" s="6"/>
      <c r="K39" s="6">
        <v>40388450</v>
      </c>
      <c r="L39" s="6"/>
      <c r="M39" s="6">
        <v>594192453093</v>
      </c>
      <c r="N39" s="6"/>
      <c r="O39" s="6">
        <v>587652953629</v>
      </c>
      <c r="P39" s="6"/>
      <c r="Q39" s="6">
        <f t="shared" si="1"/>
        <v>6539499464</v>
      </c>
    </row>
    <row r="40" spans="1:17" x14ac:dyDescent="0.55000000000000004">
      <c r="A40" s="3" t="s">
        <v>48</v>
      </c>
      <c r="C40" s="6">
        <v>56300000</v>
      </c>
      <c r="D40" s="6"/>
      <c r="E40" s="6">
        <v>723627643950</v>
      </c>
      <c r="F40" s="6"/>
      <c r="G40" s="6">
        <v>605541462300</v>
      </c>
      <c r="H40" s="6"/>
      <c r="I40" s="6">
        <f t="shared" si="0"/>
        <v>118086181650</v>
      </c>
      <c r="J40" s="6"/>
      <c r="K40" s="6">
        <v>56300000</v>
      </c>
      <c r="L40" s="6"/>
      <c r="M40" s="6">
        <v>723627643950</v>
      </c>
      <c r="N40" s="6"/>
      <c r="O40" s="6">
        <v>532227292650</v>
      </c>
      <c r="P40" s="6"/>
      <c r="Q40" s="6">
        <f t="shared" si="1"/>
        <v>191400351300</v>
      </c>
    </row>
    <row r="41" spans="1:17" x14ac:dyDescent="0.55000000000000004">
      <c r="A41" s="3" t="s">
        <v>68</v>
      </c>
      <c r="C41" s="6">
        <v>17108382</v>
      </c>
      <c r="D41" s="6"/>
      <c r="E41" s="6">
        <v>210371482762</v>
      </c>
      <c r="F41" s="6"/>
      <c r="G41" s="6">
        <v>196256015446</v>
      </c>
      <c r="H41" s="6"/>
      <c r="I41" s="6">
        <f t="shared" si="0"/>
        <v>14115467316</v>
      </c>
      <c r="J41" s="6"/>
      <c r="K41" s="6">
        <v>17108382</v>
      </c>
      <c r="L41" s="6"/>
      <c r="M41" s="6">
        <v>210371482762</v>
      </c>
      <c r="N41" s="6"/>
      <c r="O41" s="6">
        <v>211902075603</v>
      </c>
      <c r="P41" s="6"/>
      <c r="Q41" s="6">
        <f t="shared" si="1"/>
        <v>-1530592841</v>
      </c>
    </row>
    <row r="42" spans="1:17" x14ac:dyDescent="0.55000000000000004">
      <c r="A42" s="3" t="s">
        <v>30</v>
      </c>
      <c r="C42" s="6">
        <v>9500020</v>
      </c>
      <c r="D42" s="6"/>
      <c r="E42" s="6">
        <v>220505605471</v>
      </c>
      <c r="F42" s="6"/>
      <c r="G42" s="6">
        <v>222960914140</v>
      </c>
      <c r="H42" s="6"/>
      <c r="I42" s="6">
        <f t="shared" si="0"/>
        <v>-2455308669</v>
      </c>
      <c r="J42" s="6"/>
      <c r="K42" s="6">
        <v>9500020</v>
      </c>
      <c r="L42" s="6"/>
      <c r="M42" s="6">
        <v>220505605471</v>
      </c>
      <c r="N42" s="6"/>
      <c r="O42" s="6">
        <v>230137970249</v>
      </c>
      <c r="P42" s="6"/>
      <c r="Q42" s="6">
        <f t="shared" si="1"/>
        <v>-9632364778</v>
      </c>
    </row>
    <row r="43" spans="1:17" x14ac:dyDescent="0.55000000000000004">
      <c r="A43" s="3" t="s">
        <v>63</v>
      </c>
      <c r="C43" s="6">
        <v>89335470</v>
      </c>
      <c r="D43" s="6"/>
      <c r="E43" s="6">
        <v>928889044553</v>
      </c>
      <c r="F43" s="6"/>
      <c r="G43" s="6">
        <v>519112659534</v>
      </c>
      <c r="H43" s="6"/>
      <c r="I43" s="6">
        <f t="shared" si="0"/>
        <v>409776385019</v>
      </c>
      <c r="J43" s="6"/>
      <c r="K43" s="6">
        <v>89335470</v>
      </c>
      <c r="L43" s="6"/>
      <c r="M43" s="6">
        <v>928889044553</v>
      </c>
      <c r="N43" s="6"/>
      <c r="O43" s="6">
        <v>538180481193</v>
      </c>
      <c r="P43" s="6"/>
      <c r="Q43" s="6">
        <f t="shared" si="1"/>
        <v>390708563360</v>
      </c>
    </row>
    <row r="44" spans="1:17" x14ac:dyDescent="0.55000000000000004">
      <c r="A44" s="3" t="s">
        <v>33</v>
      </c>
      <c r="C44" s="6">
        <v>59572254</v>
      </c>
      <c r="D44" s="6"/>
      <c r="E44" s="6">
        <v>580334431069</v>
      </c>
      <c r="F44" s="6"/>
      <c r="G44" s="6">
        <v>489211471962</v>
      </c>
      <c r="H44" s="6"/>
      <c r="I44" s="6">
        <f t="shared" si="0"/>
        <v>91122959107</v>
      </c>
      <c r="J44" s="6"/>
      <c r="K44" s="6">
        <v>59572254</v>
      </c>
      <c r="L44" s="6"/>
      <c r="M44" s="6">
        <v>580334431069</v>
      </c>
      <c r="N44" s="6"/>
      <c r="O44" s="6">
        <v>493754226982</v>
      </c>
      <c r="P44" s="6"/>
      <c r="Q44" s="6">
        <f t="shared" si="1"/>
        <v>86580204087</v>
      </c>
    </row>
    <row r="45" spans="1:17" x14ac:dyDescent="0.55000000000000004">
      <c r="A45" s="3" t="s">
        <v>26</v>
      </c>
      <c r="C45" s="6">
        <v>8656623</v>
      </c>
      <c r="D45" s="6"/>
      <c r="E45" s="6">
        <v>517855886485</v>
      </c>
      <c r="F45" s="6"/>
      <c r="G45" s="6">
        <v>439893534681</v>
      </c>
      <c r="H45" s="6"/>
      <c r="I45" s="6">
        <f t="shared" si="0"/>
        <v>77962351804</v>
      </c>
      <c r="J45" s="6"/>
      <c r="K45" s="6">
        <v>8656623</v>
      </c>
      <c r="L45" s="6"/>
      <c r="M45" s="6">
        <v>517855886485</v>
      </c>
      <c r="N45" s="6"/>
      <c r="O45" s="6">
        <v>434644413865</v>
      </c>
      <c r="P45" s="6"/>
      <c r="Q45" s="6">
        <f t="shared" si="1"/>
        <v>83211472620</v>
      </c>
    </row>
    <row r="46" spans="1:17" x14ac:dyDescent="0.55000000000000004">
      <c r="A46" s="3" t="s">
        <v>40</v>
      </c>
      <c r="C46" s="6">
        <v>1500000</v>
      </c>
      <c r="D46" s="6"/>
      <c r="E46" s="6">
        <v>50249227500</v>
      </c>
      <c r="F46" s="6"/>
      <c r="G46" s="6">
        <v>37053213750</v>
      </c>
      <c r="H46" s="6"/>
      <c r="I46" s="6">
        <f t="shared" si="0"/>
        <v>13196013750</v>
      </c>
      <c r="J46" s="6"/>
      <c r="K46" s="6">
        <v>1500000</v>
      </c>
      <c r="L46" s="6"/>
      <c r="M46" s="6">
        <v>50249227500</v>
      </c>
      <c r="N46" s="6"/>
      <c r="O46" s="6">
        <v>46253146500</v>
      </c>
      <c r="P46" s="6"/>
      <c r="Q46" s="6">
        <f t="shared" si="1"/>
        <v>3996081000</v>
      </c>
    </row>
    <row r="47" spans="1:17" x14ac:dyDescent="0.55000000000000004">
      <c r="A47" s="3" t="s">
        <v>38</v>
      </c>
      <c r="C47" s="6">
        <v>1785714</v>
      </c>
      <c r="D47" s="6"/>
      <c r="E47" s="6">
        <v>43613936771</v>
      </c>
      <c r="F47" s="6"/>
      <c r="G47" s="6">
        <v>52139774400</v>
      </c>
      <c r="H47" s="6"/>
      <c r="I47" s="6">
        <f t="shared" si="0"/>
        <v>-8525837629</v>
      </c>
      <c r="J47" s="6"/>
      <c r="K47" s="6">
        <v>1785714</v>
      </c>
      <c r="L47" s="6"/>
      <c r="M47" s="6">
        <v>43613936771</v>
      </c>
      <c r="N47" s="6"/>
      <c r="O47" s="6">
        <v>54471815700</v>
      </c>
      <c r="P47" s="6"/>
      <c r="Q47" s="6">
        <f t="shared" si="1"/>
        <v>-10857878929</v>
      </c>
    </row>
    <row r="48" spans="1:17" x14ac:dyDescent="0.55000000000000004">
      <c r="A48" s="3" t="s">
        <v>75</v>
      </c>
      <c r="C48" s="6">
        <v>5311027</v>
      </c>
      <c r="D48" s="6"/>
      <c r="E48" s="6">
        <v>41443497156</v>
      </c>
      <c r="F48" s="6"/>
      <c r="G48" s="6">
        <v>35316474387</v>
      </c>
      <c r="H48" s="6"/>
      <c r="I48" s="6">
        <f t="shared" si="0"/>
        <v>6127022769</v>
      </c>
      <c r="J48" s="6"/>
      <c r="K48" s="6">
        <v>5311027</v>
      </c>
      <c r="L48" s="6"/>
      <c r="M48" s="6">
        <v>41443497156</v>
      </c>
      <c r="N48" s="6"/>
      <c r="O48" s="6">
        <v>35316474387</v>
      </c>
      <c r="P48" s="6"/>
      <c r="Q48" s="6">
        <f t="shared" si="1"/>
        <v>6127022769</v>
      </c>
    </row>
    <row r="49" spans="1:17" x14ac:dyDescent="0.55000000000000004">
      <c r="A49" s="3" t="s">
        <v>53</v>
      </c>
      <c r="C49" s="6">
        <v>3795502</v>
      </c>
      <c r="D49" s="6"/>
      <c r="E49" s="6">
        <v>98699554842</v>
      </c>
      <c r="F49" s="6"/>
      <c r="G49" s="6">
        <v>75925124988</v>
      </c>
      <c r="H49" s="6"/>
      <c r="I49" s="6">
        <f t="shared" si="0"/>
        <v>22774429854</v>
      </c>
      <c r="J49" s="6"/>
      <c r="K49" s="6">
        <v>3795502</v>
      </c>
      <c r="L49" s="6"/>
      <c r="M49" s="6">
        <v>98699554842</v>
      </c>
      <c r="N49" s="6"/>
      <c r="O49" s="6">
        <v>74164274605</v>
      </c>
      <c r="P49" s="6"/>
      <c r="Q49" s="6">
        <f t="shared" si="1"/>
        <v>24535280237</v>
      </c>
    </row>
    <row r="50" spans="1:17" x14ac:dyDescent="0.55000000000000004">
      <c r="A50" s="3" t="s">
        <v>52</v>
      </c>
      <c r="C50" s="6">
        <v>5738523</v>
      </c>
      <c r="D50" s="6"/>
      <c r="E50" s="6">
        <v>215511430616</v>
      </c>
      <c r="F50" s="6"/>
      <c r="G50" s="6">
        <v>175799151704</v>
      </c>
      <c r="H50" s="6"/>
      <c r="I50" s="6">
        <f t="shared" si="0"/>
        <v>39712278912</v>
      </c>
      <c r="J50" s="6"/>
      <c r="K50" s="6">
        <v>5738523</v>
      </c>
      <c r="L50" s="6"/>
      <c r="M50" s="6">
        <v>215511430616</v>
      </c>
      <c r="N50" s="6"/>
      <c r="O50" s="6">
        <v>173821356856</v>
      </c>
      <c r="P50" s="6"/>
      <c r="Q50" s="6">
        <f t="shared" si="1"/>
        <v>41690073760</v>
      </c>
    </row>
    <row r="51" spans="1:17" x14ac:dyDescent="0.55000000000000004">
      <c r="A51" s="3" t="s">
        <v>42</v>
      </c>
      <c r="C51" s="6">
        <v>439056</v>
      </c>
      <c r="D51" s="6"/>
      <c r="E51" s="6">
        <v>168977875116</v>
      </c>
      <c r="F51" s="6"/>
      <c r="G51" s="6">
        <v>158011167427</v>
      </c>
      <c r="H51" s="6"/>
      <c r="I51" s="6">
        <f t="shared" si="0"/>
        <v>10966707689</v>
      </c>
      <c r="J51" s="6"/>
      <c r="K51" s="6">
        <v>439056</v>
      </c>
      <c r="L51" s="6"/>
      <c r="M51" s="6">
        <v>168977875116</v>
      </c>
      <c r="N51" s="6"/>
      <c r="O51" s="6">
        <v>154118620094</v>
      </c>
      <c r="P51" s="6"/>
      <c r="Q51" s="6">
        <f t="shared" si="1"/>
        <v>14859255022</v>
      </c>
    </row>
    <row r="52" spans="1:17" x14ac:dyDescent="0.55000000000000004">
      <c r="A52" s="3" t="s">
        <v>50</v>
      </c>
      <c r="C52" s="6">
        <v>2947411</v>
      </c>
      <c r="D52" s="6"/>
      <c r="E52" s="6">
        <v>124226653552</v>
      </c>
      <c r="F52" s="6"/>
      <c r="G52" s="6">
        <v>96998957930</v>
      </c>
      <c r="H52" s="6"/>
      <c r="I52" s="6">
        <f t="shared" si="0"/>
        <v>27227695622</v>
      </c>
      <c r="J52" s="6"/>
      <c r="K52" s="6">
        <v>2947411</v>
      </c>
      <c r="L52" s="6"/>
      <c r="M52" s="6">
        <v>124226653552</v>
      </c>
      <c r="N52" s="6"/>
      <c r="O52" s="6">
        <v>96418091028</v>
      </c>
      <c r="P52" s="6"/>
      <c r="Q52" s="6">
        <f t="shared" si="1"/>
        <v>27808562524</v>
      </c>
    </row>
    <row r="53" spans="1:17" x14ac:dyDescent="0.55000000000000004">
      <c r="A53" s="3" t="s">
        <v>16</v>
      </c>
      <c r="C53" s="6">
        <v>2300000</v>
      </c>
      <c r="D53" s="6"/>
      <c r="E53" s="6">
        <v>74316669075</v>
      </c>
      <c r="F53" s="6"/>
      <c r="G53" s="6">
        <v>62645031000</v>
      </c>
      <c r="H53" s="6"/>
      <c r="I53" s="6">
        <f t="shared" si="0"/>
        <v>11671638075</v>
      </c>
      <c r="J53" s="6"/>
      <c r="K53" s="6">
        <v>2300000</v>
      </c>
      <c r="L53" s="6"/>
      <c r="M53" s="6">
        <v>74316669075</v>
      </c>
      <c r="N53" s="6"/>
      <c r="O53" s="6">
        <v>55580317650</v>
      </c>
      <c r="P53" s="6"/>
      <c r="Q53" s="6">
        <f t="shared" si="1"/>
        <v>18736351425</v>
      </c>
    </row>
    <row r="54" spans="1:17" x14ac:dyDescent="0.55000000000000004">
      <c r="A54" s="3" t="s">
        <v>60</v>
      </c>
      <c r="C54" s="6">
        <v>153509568</v>
      </c>
      <c r="D54" s="6"/>
      <c r="E54" s="6">
        <v>1600733991878</v>
      </c>
      <c r="F54" s="6"/>
      <c r="G54" s="6">
        <v>1538169556788</v>
      </c>
      <c r="H54" s="6"/>
      <c r="I54" s="6">
        <f t="shared" si="0"/>
        <v>62564435090</v>
      </c>
      <c r="J54" s="6"/>
      <c r="K54" s="6">
        <v>153509568</v>
      </c>
      <c r="L54" s="6"/>
      <c r="M54" s="6">
        <v>1600733991878</v>
      </c>
      <c r="N54" s="6"/>
      <c r="O54" s="6">
        <v>1354075020179</v>
      </c>
      <c r="P54" s="6"/>
      <c r="Q54" s="6">
        <f t="shared" si="1"/>
        <v>246658971699</v>
      </c>
    </row>
    <row r="55" spans="1:17" x14ac:dyDescent="0.55000000000000004">
      <c r="A55" s="3" t="s">
        <v>58</v>
      </c>
      <c r="C55" s="6">
        <v>82479102</v>
      </c>
      <c r="D55" s="6"/>
      <c r="E55" s="6">
        <v>1251142241495</v>
      </c>
      <c r="F55" s="6"/>
      <c r="G55" s="6">
        <v>1252756371546</v>
      </c>
      <c r="H55" s="6"/>
      <c r="I55" s="6">
        <f t="shared" si="0"/>
        <v>-1614130051</v>
      </c>
      <c r="J55" s="6"/>
      <c r="K55" s="6">
        <v>82479102</v>
      </c>
      <c r="L55" s="6"/>
      <c r="M55" s="6">
        <v>1251142241495</v>
      </c>
      <c r="N55" s="6"/>
      <c r="O55" s="6">
        <v>1213427571043</v>
      </c>
      <c r="P55" s="6"/>
      <c r="Q55" s="6">
        <f t="shared" si="1"/>
        <v>37714670452</v>
      </c>
    </row>
    <row r="56" spans="1:17" x14ac:dyDescent="0.55000000000000004">
      <c r="A56" s="3" t="s">
        <v>51</v>
      </c>
      <c r="C56" s="6">
        <v>2396577</v>
      </c>
      <c r="D56" s="6"/>
      <c r="E56" s="6">
        <v>43667877334</v>
      </c>
      <c r="F56" s="6"/>
      <c r="G56" s="6">
        <v>30827186727</v>
      </c>
      <c r="H56" s="6"/>
      <c r="I56" s="6">
        <f t="shared" si="0"/>
        <v>12840690607</v>
      </c>
      <c r="J56" s="6"/>
      <c r="K56" s="6">
        <v>2396577</v>
      </c>
      <c r="L56" s="6"/>
      <c r="M56" s="6">
        <v>43667877334</v>
      </c>
      <c r="N56" s="6"/>
      <c r="O56" s="6">
        <v>29639140045</v>
      </c>
      <c r="P56" s="6"/>
      <c r="Q56" s="6">
        <f t="shared" si="1"/>
        <v>14028737289</v>
      </c>
    </row>
    <row r="57" spans="1:17" x14ac:dyDescent="0.55000000000000004">
      <c r="A57" s="3" t="s">
        <v>23</v>
      </c>
      <c r="C57" s="6">
        <v>3269867</v>
      </c>
      <c r="D57" s="6"/>
      <c r="E57" s="6">
        <v>93124283497</v>
      </c>
      <c r="F57" s="6"/>
      <c r="G57" s="6">
        <v>92025379485</v>
      </c>
      <c r="H57" s="6"/>
      <c r="I57" s="6">
        <f t="shared" si="0"/>
        <v>1098904012</v>
      </c>
      <c r="J57" s="6"/>
      <c r="K57" s="6">
        <v>3269867</v>
      </c>
      <c r="L57" s="6"/>
      <c r="M57" s="6">
        <v>93124283497</v>
      </c>
      <c r="N57" s="6"/>
      <c r="O57" s="6">
        <v>82300413890</v>
      </c>
      <c r="P57" s="6"/>
      <c r="Q57" s="6">
        <f t="shared" si="1"/>
        <v>10823869607</v>
      </c>
    </row>
    <row r="58" spans="1:17" x14ac:dyDescent="0.55000000000000004">
      <c r="A58" s="3" t="s">
        <v>39</v>
      </c>
      <c r="C58" s="6">
        <v>370530</v>
      </c>
      <c r="D58" s="6"/>
      <c r="E58" s="6">
        <v>13082916307</v>
      </c>
      <c r="F58" s="6"/>
      <c r="G58" s="6">
        <v>10437943156</v>
      </c>
      <c r="H58" s="6"/>
      <c r="I58" s="6">
        <f t="shared" si="0"/>
        <v>2644973151</v>
      </c>
      <c r="J58" s="6"/>
      <c r="K58" s="6">
        <v>370530</v>
      </c>
      <c r="L58" s="6"/>
      <c r="M58" s="6">
        <v>13082916307</v>
      </c>
      <c r="N58" s="6"/>
      <c r="O58" s="6">
        <v>10169989105</v>
      </c>
      <c r="P58" s="6"/>
      <c r="Q58" s="6">
        <f t="shared" si="1"/>
        <v>2912927202</v>
      </c>
    </row>
    <row r="59" spans="1:17" x14ac:dyDescent="0.55000000000000004">
      <c r="A59" s="3" t="s">
        <v>37</v>
      </c>
      <c r="C59" s="6">
        <v>20971476</v>
      </c>
      <c r="D59" s="6"/>
      <c r="E59" s="6">
        <v>143008332624</v>
      </c>
      <c r="F59" s="6"/>
      <c r="G59" s="6">
        <v>126122509360</v>
      </c>
      <c r="H59" s="6"/>
      <c r="I59" s="6">
        <f t="shared" si="0"/>
        <v>16885823264</v>
      </c>
      <c r="J59" s="6"/>
      <c r="K59" s="6">
        <v>20971476</v>
      </c>
      <c r="L59" s="6"/>
      <c r="M59" s="6">
        <v>143008332624</v>
      </c>
      <c r="N59" s="6"/>
      <c r="O59" s="6">
        <v>120493901248</v>
      </c>
      <c r="P59" s="6"/>
      <c r="Q59" s="6">
        <f t="shared" si="1"/>
        <v>22514431376</v>
      </c>
    </row>
    <row r="60" spans="1:17" x14ac:dyDescent="0.55000000000000004">
      <c r="A60" s="3" t="s">
        <v>18</v>
      </c>
      <c r="C60" s="6">
        <v>1040482</v>
      </c>
      <c r="D60" s="6"/>
      <c r="E60" s="6">
        <v>82393700165</v>
      </c>
      <c r="F60" s="6"/>
      <c r="G60" s="6">
        <v>94737964826</v>
      </c>
      <c r="H60" s="6"/>
      <c r="I60" s="6">
        <f t="shared" si="0"/>
        <v>-12344264661</v>
      </c>
      <c r="J60" s="6"/>
      <c r="K60" s="6">
        <v>1040482</v>
      </c>
      <c r="L60" s="6"/>
      <c r="M60" s="6">
        <v>82393700165</v>
      </c>
      <c r="N60" s="6"/>
      <c r="O60" s="6">
        <v>85351772802</v>
      </c>
      <c r="P60" s="6"/>
      <c r="Q60" s="6">
        <f t="shared" si="1"/>
        <v>-2958072637</v>
      </c>
    </row>
    <row r="61" spans="1:17" x14ac:dyDescent="0.55000000000000004">
      <c r="A61" s="3" t="s">
        <v>56</v>
      </c>
      <c r="C61" s="6">
        <v>6540532</v>
      </c>
      <c r="D61" s="6"/>
      <c r="E61" s="6">
        <v>264810812964</v>
      </c>
      <c r="F61" s="6"/>
      <c r="G61" s="6">
        <v>201290026239</v>
      </c>
      <c r="H61" s="6"/>
      <c r="I61" s="6">
        <f t="shared" si="0"/>
        <v>63520786725</v>
      </c>
      <c r="J61" s="6"/>
      <c r="K61" s="6">
        <v>6540532</v>
      </c>
      <c r="L61" s="6"/>
      <c r="M61" s="6">
        <v>264810812943</v>
      </c>
      <c r="N61" s="6"/>
      <c r="O61" s="6">
        <v>206426302748</v>
      </c>
      <c r="P61" s="6"/>
      <c r="Q61" s="6">
        <f t="shared" si="1"/>
        <v>58384510195</v>
      </c>
    </row>
    <row r="62" spans="1:17" x14ac:dyDescent="0.55000000000000004">
      <c r="A62" s="3" t="s">
        <v>20</v>
      </c>
      <c r="C62" s="6">
        <v>22106069</v>
      </c>
      <c r="D62" s="6"/>
      <c r="E62" s="6">
        <v>2866578467678</v>
      </c>
      <c r="F62" s="6"/>
      <c r="G62" s="6">
        <v>2398356274112</v>
      </c>
      <c r="H62" s="6"/>
      <c r="I62" s="6">
        <f t="shared" si="0"/>
        <v>468222193566</v>
      </c>
      <c r="J62" s="6"/>
      <c r="K62" s="6">
        <v>22106069</v>
      </c>
      <c r="L62" s="6"/>
      <c r="M62" s="6">
        <v>2866578467678</v>
      </c>
      <c r="N62" s="6"/>
      <c r="O62" s="6">
        <v>2077033321330</v>
      </c>
      <c r="P62" s="6"/>
      <c r="Q62" s="6">
        <f t="shared" si="1"/>
        <v>789545146348</v>
      </c>
    </row>
    <row r="63" spans="1:17" x14ac:dyDescent="0.55000000000000004">
      <c r="A63" s="3" t="s">
        <v>64</v>
      </c>
      <c r="C63" s="6">
        <v>54115343</v>
      </c>
      <c r="D63" s="6"/>
      <c r="E63" s="6">
        <v>1377647865321</v>
      </c>
      <c r="F63" s="6"/>
      <c r="G63" s="6">
        <v>1067798130676</v>
      </c>
      <c r="H63" s="6"/>
      <c r="I63" s="6">
        <f t="shared" si="0"/>
        <v>309849734645</v>
      </c>
      <c r="J63" s="6"/>
      <c r="K63" s="6">
        <v>54115343</v>
      </c>
      <c r="L63" s="6"/>
      <c r="M63" s="6">
        <v>1377647865321</v>
      </c>
      <c r="N63" s="6"/>
      <c r="O63" s="6">
        <v>970432155033</v>
      </c>
      <c r="P63" s="6"/>
      <c r="Q63" s="6">
        <f t="shared" si="1"/>
        <v>407215710288</v>
      </c>
    </row>
    <row r="64" spans="1:17" x14ac:dyDescent="0.55000000000000004">
      <c r="A64" s="3" t="s">
        <v>17</v>
      </c>
      <c r="C64" s="6">
        <v>1011363</v>
      </c>
      <c r="D64" s="6"/>
      <c r="E64" s="6">
        <v>112645934930</v>
      </c>
      <c r="F64" s="6"/>
      <c r="G64" s="6">
        <v>103554646082</v>
      </c>
      <c r="H64" s="6"/>
      <c r="I64" s="6">
        <f t="shared" si="0"/>
        <v>9091288848</v>
      </c>
      <c r="J64" s="6"/>
      <c r="K64" s="6">
        <v>1011363</v>
      </c>
      <c r="L64" s="6"/>
      <c r="M64" s="6">
        <v>112645934951</v>
      </c>
      <c r="N64" s="6"/>
      <c r="O64" s="6">
        <v>105727539719</v>
      </c>
      <c r="P64" s="6"/>
      <c r="Q64" s="6">
        <f t="shared" si="1"/>
        <v>6918395232</v>
      </c>
    </row>
    <row r="65" spans="1:17" x14ac:dyDescent="0.55000000000000004">
      <c r="A65" s="3" t="s">
        <v>35</v>
      </c>
      <c r="C65" s="6">
        <v>0</v>
      </c>
      <c r="D65" s="6"/>
      <c r="E65" s="6">
        <v>0</v>
      </c>
      <c r="F65" s="6"/>
      <c r="G65" s="6">
        <v>-4087839154</v>
      </c>
      <c r="H65" s="6"/>
      <c r="I65" s="6">
        <f t="shared" si="0"/>
        <v>4087839154</v>
      </c>
      <c r="J65" s="6"/>
      <c r="K65" s="6">
        <v>0</v>
      </c>
      <c r="L65" s="6"/>
      <c r="M65" s="6">
        <v>0</v>
      </c>
      <c r="N65" s="6"/>
      <c r="O65" s="6">
        <v>0</v>
      </c>
      <c r="P65" s="6"/>
      <c r="Q65" s="6">
        <f t="shared" si="1"/>
        <v>0</v>
      </c>
    </row>
    <row r="66" spans="1:17" x14ac:dyDescent="0.55000000000000004">
      <c r="A66" s="3" t="s">
        <v>36</v>
      </c>
      <c r="C66" s="6">
        <v>0</v>
      </c>
      <c r="D66" s="6"/>
      <c r="E66" s="6">
        <v>0</v>
      </c>
      <c r="F66" s="6"/>
      <c r="G66" s="6">
        <v>-30859354520</v>
      </c>
      <c r="H66" s="6"/>
      <c r="I66" s="6">
        <f t="shared" si="0"/>
        <v>30859354520</v>
      </c>
      <c r="J66" s="6"/>
      <c r="K66" s="6">
        <v>0</v>
      </c>
      <c r="L66" s="6"/>
      <c r="M66" s="6">
        <v>0</v>
      </c>
      <c r="N66" s="6"/>
      <c r="O66" s="6">
        <v>0</v>
      </c>
      <c r="P66" s="6"/>
      <c r="Q66" s="6">
        <f t="shared" si="1"/>
        <v>0</v>
      </c>
    </row>
    <row r="67" spans="1:17" x14ac:dyDescent="0.55000000000000004">
      <c r="A67" s="3" t="s">
        <v>57</v>
      </c>
      <c r="C67" s="6">
        <v>0</v>
      </c>
      <c r="D67" s="6"/>
      <c r="E67" s="6">
        <v>0</v>
      </c>
      <c r="F67" s="6"/>
      <c r="G67" s="6">
        <v>2303413824</v>
      </c>
      <c r="H67" s="6"/>
      <c r="I67" s="6">
        <f t="shared" si="0"/>
        <v>-2303413824</v>
      </c>
      <c r="J67" s="6"/>
      <c r="K67" s="6">
        <v>0</v>
      </c>
      <c r="L67" s="6"/>
      <c r="M67" s="6">
        <v>0</v>
      </c>
      <c r="N67" s="6"/>
      <c r="O67" s="6">
        <v>0</v>
      </c>
      <c r="P67" s="6"/>
      <c r="Q67" s="6">
        <f t="shared" si="1"/>
        <v>0</v>
      </c>
    </row>
    <row r="68" spans="1:17" x14ac:dyDescent="0.55000000000000004">
      <c r="A68" s="3" t="s">
        <v>65</v>
      </c>
      <c r="C68" s="6">
        <v>0</v>
      </c>
      <c r="D68" s="6"/>
      <c r="E68" s="6">
        <v>0</v>
      </c>
      <c r="F68" s="6"/>
      <c r="G68" s="6">
        <v>704758350</v>
      </c>
      <c r="H68" s="6"/>
      <c r="I68" s="6">
        <f t="shared" si="0"/>
        <v>-704758350</v>
      </c>
      <c r="J68" s="6"/>
      <c r="K68" s="6">
        <v>0</v>
      </c>
      <c r="L68" s="6"/>
      <c r="M68" s="6">
        <v>0</v>
      </c>
      <c r="N68" s="6"/>
      <c r="O68" s="6">
        <v>0</v>
      </c>
      <c r="P68" s="6"/>
      <c r="Q68" s="6">
        <f t="shared" si="1"/>
        <v>0</v>
      </c>
    </row>
    <row r="69" spans="1:17" x14ac:dyDescent="0.55000000000000004">
      <c r="A69" s="3" t="s">
        <v>62</v>
      </c>
      <c r="C69" s="6">
        <v>0</v>
      </c>
      <c r="D69" s="6"/>
      <c r="E69" s="6">
        <v>0</v>
      </c>
      <c r="F69" s="6"/>
      <c r="G69" s="6">
        <v>1772352501</v>
      </c>
      <c r="H69" s="6"/>
      <c r="I69" s="6">
        <f t="shared" si="0"/>
        <v>-1772352501</v>
      </c>
      <c r="J69" s="6"/>
      <c r="K69" s="6">
        <v>0</v>
      </c>
      <c r="L69" s="6"/>
      <c r="M69" s="6">
        <v>0</v>
      </c>
      <c r="N69" s="6"/>
      <c r="O69" s="6">
        <v>0</v>
      </c>
      <c r="P69" s="6"/>
      <c r="Q69" s="6">
        <f t="shared" si="1"/>
        <v>0</v>
      </c>
    </row>
    <row r="70" spans="1:17" x14ac:dyDescent="0.55000000000000004">
      <c r="A70" s="3" t="s">
        <v>87</v>
      </c>
      <c r="C70" s="6">
        <v>50000</v>
      </c>
      <c r="D70" s="6"/>
      <c r="E70" s="6">
        <v>49990937500</v>
      </c>
      <c r="F70" s="6"/>
      <c r="G70" s="6">
        <v>49740982812</v>
      </c>
      <c r="H70" s="6"/>
      <c r="I70" s="6">
        <f t="shared" si="0"/>
        <v>249954688</v>
      </c>
      <c r="J70" s="6"/>
      <c r="K70" s="6">
        <v>50000</v>
      </c>
      <c r="L70" s="6"/>
      <c r="M70" s="6">
        <v>49990937500</v>
      </c>
      <c r="N70" s="6"/>
      <c r="O70" s="6">
        <v>49562415183</v>
      </c>
      <c r="P70" s="6"/>
      <c r="Q70" s="6">
        <f t="shared" si="1"/>
        <v>428522317</v>
      </c>
    </row>
    <row r="71" spans="1:17" x14ac:dyDescent="0.55000000000000004">
      <c r="A71" s="3" t="s">
        <v>100</v>
      </c>
      <c r="C71" s="6">
        <v>10000</v>
      </c>
      <c r="D71" s="6"/>
      <c r="E71" s="6">
        <v>9881948572</v>
      </c>
      <c r="F71" s="6"/>
      <c r="G71" s="6">
        <v>9731165906</v>
      </c>
      <c r="H71" s="6"/>
      <c r="I71" s="6">
        <f t="shared" si="0"/>
        <v>150782666</v>
      </c>
      <c r="J71" s="6"/>
      <c r="K71" s="6">
        <v>10000</v>
      </c>
      <c r="L71" s="6"/>
      <c r="M71" s="6">
        <v>9881948572</v>
      </c>
      <c r="N71" s="6"/>
      <c r="O71" s="6">
        <v>9546889312</v>
      </c>
      <c r="P71" s="6"/>
      <c r="Q71" s="6">
        <f t="shared" si="1"/>
        <v>335059260</v>
      </c>
    </row>
    <row r="72" spans="1:17" x14ac:dyDescent="0.55000000000000004">
      <c r="A72" s="3" t="s">
        <v>136</v>
      </c>
      <c r="C72" s="6">
        <v>10000</v>
      </c>
      <c r="D72" s="6"/>
      <c r="E72" s="6">
        <v>9406744718</v>
      </c>
      <c r="F72" s="6"/>
      <c r="G72" s="6">
        <v>9231826428</v>
      </c>
      <c r="H72" s="6"/>
      <c r="I72" s="6">
        <f t="shared" si="0"/>
        <v>174918290</v>
      </c>
      <c r="J72" s="6"/>
      <c r="K72" s="6">
        <v>10000</v>
      </c>
      <c r="L72" s="6"/>
      <c r="M72" s="6">
        <v>9406744718</v>
      </c>
      <c r="N72" s="6"/>
      <c r="O72" s="6">
        <v>9048059741</v>
      </c>
      <c r="P72" s="6"/>
      <c r="Q72" s="6">
        <f t="shared" si="1"/>
        <v>358684977</v>
      </c>
    </row>
    <row r="73" spans="1:17" x14ac:dyDescent="0.55000000000000004">
      <c r="A73" s="3" t="s">
        <v>130</v>
      </c>
      <c r="C73" s="6">
        <v>70812</v>
      </c>
      <c r="D73" s="6"/>
      <c r="E73" s="6">
        <v>67439320135</v>
      </c>
      <c r="F73" s="6"/>
      <c r="G73" s="6">
        <v>66243380634</v>
      </c>
      <c r="H73" s="6"/>
      <c r="I73" s="6">
        <f t="shared" ref="I73:I97" si="2">E73-G73</f>
        <v>1195939501</v>
      </c>
      <c r="J73" s="6"/>
      <c r="K73" s="6">
        <v>70812</v>
      </c>
      <c r="L73" s="6"/>
      <c r="M73" s="6">
        <v>67439320135</v>
      </c>
      <c r="N73" s="6"/>
      <c r="O73" s="6">
        <v>64907966778</v>
      </c>
      <c r="P73" s="6"/>
      <c r="Q73" s="6">
        <f t="shared" ref="Q73:Q97" si="3">M73-O73</f>
        <v>2531353357</v>
      </c>
    </row>
    <row r="74" spans="1:17" x14ac:dyDescent="0.55000000000000004">
      <c r="A74" s="3" t="s">
        <v>121</v>
      </c>
      <c r="C74" s="6">
        <v>10000</v>
      </c>
      <c r="D74" s="6"/>
      <c r="E74" s="6">
        <v>9858212875</v>
      </c>
      <c r="F74" s="6"/>
      <c r="G74" s="6">
        <v>9691123165</v>
      </c>
      <c r="H74" s="6"/>
      <c r="I74" s="6">
        <f t="shared" si="2"/>
        <v>167089710</v>
      </c>
      <c r="J74" s="6"/>
      <c r="K74" s="6">
        <v>10000</v>
      </c>
      <c r="L74" s="6"/>
      <c r="M74" s="6">
        <v>9858212875</v>
      </c>
      <c r="N74" s="6"/>
      <c r="O74" s="6">
        <v>9369061549</v>
      </c>
      <c r="P74" s="6"/>
      <c r="Q74" s="6">
        <f t="shared" si="3"/>
        <v>489151326</v>
      </c>
    </row>
    <row r="75" spans="1:17" x14ac:dyDescent="0.55000000000000004">
      <c r="A75" s="3" t="s">
        <v>109</v>
      </c>
      <c r="C75" s="6">
        <v>9997</v>
      </c>
      <c r="D75" s="6"/>
      <c r="E75" s="6">
        <v>8316676125</v>
      </c>
      <c r="F75" s="6"/>
      <c r="G75" s="6">
        <v>8174134748</v>
      </c>
      <c r="H75" s="6"/>
      <c r="I75" s="6">
        <f t="shared" si="2"/>
        <v>142541377</v>
      </c>
      <c r="J75" s="6"/>
      <c r="K75" s="6">
        <v>9997</v>
      </c>
      <c r="L75" s="6"/>
      <c r="M75" s="6">
        <v>8316676125</v>
      </c>
      <c r="N75" s="6"/>
      <c r="O75" s="6">
        <v>8029584339</v>
      </c>
      <c r="P75" s="6"/>
      <c r="Q75" s="6">
        <f t="shared" si="3"/>
        <v>287091786</v>
      </c>
    </row>
    <row r="76" spans="1:17" x14ac:dyDescent="0.55000000000000004">
      <c r="A76" s="3" t="s">
        <v>94</v>
      </c>
      <c r="C76" s="6">
        <v>772</v>
      </c>
      <c r="D76" s="6"/>
      <c r="E76" s="6">
        <v>704330808</v>
      </c>
      <c r="F76" s="6"/>
      <c r="G76" s="6">
        <v>699129733</v>
      </c>
      <c r="H76" s="6"/>
      <c r="I76" s="6">
        <f t="shared" si="2"/>
        <v>5201075</v>
      </c>
      <c r="J76" s="6"/>
      <c r="K76" s="6">
        <v>772</v>
      </c>
      <c r="L76" s="6"/>
      <c r="M76" s="6">
        <v>704330808</v>
      </c>
      <c r="N76" s="6"/>
      <c r="O76" s="6">
        <v>690404716</v>
      </c>
      <c r="P76" s="6"/>
      <c r="Q76" s="6">
        <f t="shared" si="3"/>
        <v>13926092</v>
      </c>
    </row>
    <row r="77" spans="1:17" x14ac:dyDescent="0.55000000000000004">
      <c r="A77" s="3" t="s">
        <v>157</v>
      </c>
      <c r="C77" s="6">
        <v>28237</v>
      </c>
      <c r="D77" s="6"/>
      <c r="E77" s="6">
        <v>27036374766</v>
      </c>
      <c r="F77" s="6"/>
      <c r="G77" s="6">
        <v>26538025584</v>
      </c>
      <c r="H77" s="6"/>
      <c r="I77" s="6">
        <f t="shared" si="2"/>
        <v>498349182</v>
      </c>
      <c r="J77" s="6"/>
      <c r="K77" s="6">
        <v>28237</v>
      </c>
      <c r="L77" s="6"/>
      <c r="M77" s="6">
        <v>27036374766</v>
      </c>
      <c r="N77" s="6"/>
      <c r="O77" s="6">
        <v>26030896287</v>
      </c>
      <c r="P77" s="6"/>
      <c r="Q77" s="6">
        <f t="shared" si="3"/>
        <v>1005478479</v>
      </c>
    </row>
    <row r="78" spans="1:17" x14ac:dyDescent="0.55000000000000004">
      <c r="A78" s="3" t="s">
        <v>177</v>
      </c>
      <c r="C78" s="6">
        <v>4741</v>
      </c>
      <c r="D78" s="6"/>
      <c r="E78" s="6">
        <v>4378088747</v>
      </c>
      <c r="F78" s="6"/>
      <c r="G78" s="6">
        <v>4367252417</v>
      </c>
      <c r="H78" s="6"/>
      <c r="I78" s="6">
        <f t="shared" si="2"/>
        <v>10836330</v>
      </c>
      <c r="J78" s="6"/>
      <c r="K78" s="6">
        <v>4741</v>
      </c>
      <c r="L78" s="6"/>
      <c r="M78" s="6">
        <v>4378088747</v>
      </c>
      <c r="N78" s="6"/>
      <c r="O78" s="6">
        <v>4367252417</v>
      </c>
      <c r="P78" s="6"/>
      <c r="Q78" s="6">
        <f t="shared" si="3"/>
        <v>10836330</v>
      </c>
    </row>
    <row r="79" spans="1:17" x14ac:dyDescent="0.55000000000000004">
      <c r="A79" s="3" t="s">
        <v>115</v>
      </c>
      <c r="C79" s="6">
        <v>7621</v>
      </c>
      <c r="D79" s="6"/>
      <c r="E79" s="6">
        <v>6245831921</v>
      </c>
      <c r="F79" s="6"/>
      <c r="G79" s="6">
        <v>6133793048</v>
      </c>
      <c r="H79" s="6"/>
      <c r="I79" s="6">
        <f t="shared" si="2"/>
        <v>112038873</v>
      </c>
      <c r="J79" s="6"/>
      <c r="K79" s="6">
        <v>7621</v>
      </c>
      <c r="L79" s="6"/>
      <c r="M79" s="6">
        <v>6245831921</v>
      </c>
      <c r="N79" s="6"/>
      <c r="O79" s="6">
        <v>5969346437</v>
      </c>
      <c r="P79" s="6"/>
      <c r="Q79" s="6">
        <f t="shared" si="3"/>
        <v>276485484</v>
      </c>
    </row>
    <row r="80" spans="1:17" x14ac:dyDescent="0.55000000000000004">
      <c r="A80" s="3" t="s">
        <v>106</v>
      </c>
      <c r="C80" s="6">
        <v>10000</v>
      </c>
      <c r="D80" s="6"/>
      <c r="E80" s="6">
        <v>8406686011</v>
      </c>
      <c r="F80" s="6"/>
      <c r="G80" s="6">
        <v>8255783368</v>
      </c>
      <c r="H80" s="6"/>
      <c r="I80" s="6">
        <f t="shared" si="2"/>
        <v>150902643</v>
      </c>
      <c r="J80" s="6"/>
      <c r="K80" s="6">
        <v>10000</v>
      </c>
      <c r="L80" s="6"/>
      <c r="M80" s="6">
        <v>8406686011</v>
      </c>
      <c r="N80" s="6"/>
      <c r="O80" s="6">
        <v>8064488046</v>
      </c>
      <c r="P80" s="6"/>
      <c r="Q80" s="6">
        <f t="shared" si="3"/>
        <v>342197965</v>
      </c>
    </row>
    <row r="81" spans="1:17" x14ac:dyDescent="0.55000000000000004">
      <c r="A81" s="3" t="s">
        <v>154</v>
      </c>
      <c r="C81" s="6">
        <v>10000</v>
      </c>
      <c r="D81" s="6"/>
      <c r="E81" s="6">
        <v>9880668804</v>
      </c>
      <c r="F81" s="6"/>
      <c r="G81" s="6">
        <v>9746833066</v>
      </c>
      <c r="H81" s="6"/>
      <c r="I81" s="6">
        <f t="shared" si="2"/>
        <v>133835738</v>
      </c>
      <c r="J81" s="6"/>
      <c r="K81" s="6">
        <v>10000</v>
      </c>
      <c r="L81" s="6"/>
      <c r="M81" s="6">
        <v>9880668804</v>
      </c>
      <c r="N81" s="6"/>
      <c r="O81" s="6">
        <v>9556457578</v>
      </c>
      <c r="P81" s="6"/>
      <c r="Q81" s="6">
        <f t="shared" si="3"/>
        <v>324211226</v>
      </c>
    </row>
    <row r="82" spans="1:17" x14ac:dyDescent="0.55000000000000004">
      <c r="A82" s="3" t="s">
        <v>103</v>
      </c>
      <c r="C82" s="6">
        <v>15816</v>
      </c>
      <c r="D82" s="6"/>
      <c r="E82" s="6">
        <v>13517177079</v>
      </c>
      <c r="F82" s="6"/>
      <c r="G82" s="6">
        <v>13282051599</v>
      </c>
      <c r="H82" s="6"/>
      <c r="I82" s="6">
        <f t="shared" si="2"/>
        <v>235125480</v>
      </c>
      <c r="J82" s="6"/>
      <c r="K82" s="6">
        <v>15816</v>
      </c>
      <c r="L82" s="6"/>
      <c r="M82" s="6">
        <v>13517177079</v>
      </c>
      <c r="N82" s="6"/>
      <c r="O82" s="6">
        <v>13104043157</v>
      </c>
      <c r="P82" s="6"/>
      <c r="Q82" s="6">
        <f t="shared" si="3"/>
        <v>413133922</v>
      </c>
    </row>
    <row r="83" spans="1:17" x14ac:dyDescent="0.55000000000000004">
      <c r="A83" s="3" t="s">
        <v>97</v>
      </c>
      <c r="C83" s="6">
        <v>82763</v>
      </c>
      <c r="D83" s="6"/>
      <c r="E83" s="6">
        <v>74815114018</v>
      </c>
      <c r="F83" s="6"/>
      <c r="G83" s="6">
        <v>73847746523</v>
      </c>
      <c r="H83" s="6"/>
      <c r="I83" s="6">
        <f t="shared" si="2"/>
        <v>967367495</v>
      </c>
      <c r="J83" s="6"/>
      <c r="K83" s="6">
        <v>82763</v>
      </c>
      <c r="L83" s="6"/>
      <c r="M83" s="6">
        <v>74815114018</v>
      </c>
      <c r="N83" s="6"/>
      <c r="O83" s="6">
        <v>73493607457</v>
      </c>
      <c r="P83" s="6"/>
      <c r="Q83" s="6">
        <f t="shared" si="3"/>
        <v>1321506561</v>
      </c>
    </row>
    <row r="84" spans="1:17" x14ac:dyDescent="0.55000000000000004">
      <c r="A84" s="3" t="s">
        <v>91</v>
      </c>
      <c r="C84" s="6">
        <v>13930</v>
      </c>
      <c r="D84" s="6"/>
      <c r="E84" s="6">
        <v>12775700844</v>
      </c>
      <c r="F84" s="6"/>
      <c r="G84" s="6">
        <v>12534449119</v>
      </c>
      <c r="H84" s="6"/>
      <c r="I84" s="6">
        <f t="shared" si="2"/>
        <v>241251725</v>
      </c>
      <c r="J84" s="6"/>
      <c r="K84" s="6">
        <v>13930</v>
      </c>
      <c r="L84" s="6"/>
      <c r="M84" s="6">
        <v>12775700844</v>
      </c>
      <c r="N84" s="6"/>
      <c r="O84" s="6">
        <v>12284520577</v>
      </c>
      <c r="P84" s="6"/>
      <c r="Q84" s="6">
        <f t="shared" si="3"/>
        <v>491180267</v>
      </c>
    </row>
    <row r="85" spans="1:17" x14ac:dyDescent="0.55000000000000004">
      <c r="A85" s="3" t="s">
        <v>118</v>
      </c>
      <c r="C85" s="6">
        <v>10000</v>
      </c>
      <c r="D85" s="6"/>
      <c r="E85" s="6">
        <v>8164869849</v>
      </c>
      <c r="F85" s="6"/>
      <c r="G85" s="6">
        <v>8027854687</v>
      </c>
      <c r="H85" s="6"/>
      <c r="I85" s="6">
        <f t="shared" si="2"/>
        <v>137015162</v>
      </c>
      <c r="J85" s="6"/>
      <c r="K85" s="6">
        <v>10000</v>
      </c>
      <c r="L85" s="6"/>
      <c r="M85" s="6">
        <v>8164869849</v>
      </c>
      <c r="N85" s="6"/>
      <c r="O85" s="6">
        <v>7817452829</v>
      </c>
      <c r="P85" s="6"/>
      <c r="Q85" s="6">
        <f t="shared" si="3"/>
        <v>347417020</v>
      </c>
    </row>
    <row r="86" spans="1:17" x14ac:dyDescent="0.55000000000000004">
      <c r="A86" s="3" t="s">
        <v>124</v>
      </c>
      <c r="C86" s="6">
        <v>9542</v>
      </c>
      <c r="D86" s="6"/>
      <c r="E86" s="6">
        <v>7639266669</v>
      </c>
      <c r="F86" s="6"/>
      <c r="G86" s="6">
        <v>7503155630</v>
      </c>
      <c r="H86" s="6"/>
      <c r="I86" s="6">
        <f t="shared" si="2"/>
        <v>136111039</v>
      </c>
      <c r="J86" s="6"/>
      <c r="K86" s="6">
        <v>9542</v>
      </c>
      <c r="L86" s="6"/>
      <c r="M86" s="6">
        <v>7639266669</v>
      </c>
      <c r="N86" s="6"/>
      <c r="O86" s="6">
        <v>7317635530</v>
      </c>
      <c r="P86" s="6"/>
      <c r="Q86" s="6">
        <f t="shared" si="3"/>
        <v>321631139</v>
      </c>
    </row>
    <row r="87" spans="1:17" x14ac:dyDescent="0.55000000000000004">
      <c r="A87" s="3" t="s">
        <v>166</v>
      </c>
      <c r="C87" s="6">
        <v>600000</v>
      </c>
      <c r="D87" s="6"/>
      <c r="E87" s="6">
        <v>599890050217</v>
      </c>
      <c r="F87" s="6"/>
      <c r="G87" s="6">
        <v>599891250000</v>
      </c>
      <c r="H87" s="6"/>
      <c r="I87" s="6">
        <f t="shared" si="2"/>
        <v>-1199783</v>
      </c>
      <c r="J87" s="6"/>
      <c r="K87" s="6">
        <v>600000</v>
      </c>
      <c r="L87" s="6"/>
      <c r="M87" s="6">
        <v>599890050217</v>
      </c>
      <c r="N87" s="6"/>
      <c r="O87" s="6">
        <v>599890650108</v>
      </c>
      <c r="P87" s="6"/>
      <c r="Q87" s="6">
        <f t="shared" si="3"/>
        <v>-599891</v>
      </c>
    </row>
    <row r="88" spans="1:17" x14ac:dyDescent="0.55000000000000004">
      <c r="A88" s="3" t="s">
        <v>139</v>
      </c>
      <c r="C88" s="6">
        <v>10000</v>
      </c>
      <c r="D88" s="6"/>
      <c r="E88" s="6">
        <v>7495161255</v>
      </c>
      <c r="F88" s="6"/>
      <c r="G88" s="6">
        <v>7344888497</v>
      </c>
      <c r="H88" s="6"/>
      <c r="I88" s="6">
        <f t="shared" si="2"/>
        <v>150272758</v>
      </c>
      <c r="J88" s="6"/>
      <c r="K88" s="6">
        <v>10000</v>
      </c>
      <c r="L88" s="6"/>
      <c r="M88" s="6">
        <v>7495161255</v>
      </c>
      <c r="N88" s="6"/>
      <c r="O88" s="6">
        <v>7180468304</v>
      </c>
      <c r="P88" s="6"/>
      <c r="Q88" s="6">
        <f t="shared" si="3"/>
        <v>314692951</v>
      </c>
    </row>
    <row r="89" spans="1:17" x14ac:dyDescent="0.55000000000000004">
      <c r="A89" s="3" t="s">
        <v>142</v>
      </c>
      <c r="C89" s="6">
        <v>10000</v>
      </c>
      <c r="D89" s="6"/>
      <c r="E89" s="6">
        <v>7411886352</v>
      </c>
      <c r="F89" s="6"/>
      <c r="G89" s="6">
        <v>7261283653</v>
      </c>
      <c r="H89" s="6"/>
      <c r="I89" s="6">
        <f t="shared" si="2"/>
        <v>150602699</v>
      </c>
      <c r="J89" s="6"/>
      <c r="K89" s="6">
        <v>10000</v>
      </c>
      <c r="L89" s="6"/>
      <c r="M89" s="6">
        <v>7411886352</v>
      </c>
      <c r="N89" s="6"/>
      <c r="O89" s="6">
        <v>7081416260</v>
      </c>
      <c r="P89" s="6"/>
      <c r="Q89" s="6">
        <f t="shared" si="3"/>
        <v>330470092</v>
      </c>
    </row>
    <row r="90" spans="1:17" x14ac:dyDescent="0.55000000000000004">
      <c r="A90" s="3" t="s">
        <v>148</v>
      </c>
      <c r="C90" s="6">
        <v>367</v>
      </c>
      <c r="D90" s="6"/>
      <c r="E90" s="6">
        <v>266750376</v>
      </c>
      <c r="F90" s="6"/>
      <c r="G90" s="6">
        <v>261305073</v>
      </c>
      <c r="H90" s="6"/>
      <c r="I90" s="6">
        <f t="shared" si="2"/>
        <v>5445303</v>
      </c>
      <c r="J90" s="6"/>
      <c r="K90" s="6">
        <v>367</v>
      </c>
      <c r="L90" s="6"/>
      <c r="M90" s="6">
        <v>266750376</v>
      </c>
      <c r="N90" s="6"/>
      <c r="O90" s="6">
        <v>254486348</v>
      </c>
      <c r="P90" s="6"/>
      <c r="Q90" s="6">
        <f t="shared" si="3"/>
        <v>12264028</v>
      </c>
    </row>
    <row r="91" spans="1:17" x14ac:dyDescent="0.55000000000000004">
      <c r="A91" s="3" t="s">
        <v>127</v>
      </c>
      <c r="C91" s="6">
        <v>3889</v>
      </c>
      <c r="D91" s="6"/>
      <c r="E91" s="6">
        <v>3108244793</v>
      </c>
      <c r="F91" s="6"/>
      <c r="G91" s="6">
        <v>3046681416</v>
      </c>
      <c r="H91" s="6"/>
      <c r="I91" s="6">
        <f t="shared" si="2"/>
        <v>61563377</v>
      </c>
      <c r="J91" s="6"/>
      <c r="K91" s="6">
        <v>3889</v>
      </c>
      <c r="L91" s="6"/>
      <c r="M91" s="6">
        <v>3108244793</v>
      </c>
      <c r="N91" s="6"/>
      <c r="O91" s="6">
        <v>2972309996</v>
      </c>
      <c r="P91" s="6"/>
      <c r="Q91" s="6">
        <f t="shared" si="3"/>
        <v>135934797</v>
      </c>
    </row>
    <row r="92" spans="1:17" x14ac:dyDescent="0.55000000000000004">
      <c r="A92" s="3" t="s">
        <v>163</v>
      </c>
      <c r="C92" s="6">
        <v>0</v>
      </c>
      <c r="D92" s="6"/>
      <c r="E92" s="6">
        <v>0</v>
      </c>
      <c r="F92" s="6"/>
      <c r="G92" s="6">
        <v>0</v>
      </c>
      <c r="H92" s="6"/>
      <c r="I92" s="6">
        <f t="shared" si="2"/>
        <v>0</v>
      </c>
      <c r="J92" s="6"/>
      <c r="K92" s="6">
        <v>400000</v>
      </c>
      <c r="L92" s="6"/>
      <c r="M92" s="6">
        <v>399927100072</v>
      </c>
      <c r="N92" s="6"/>
      <c r="O92" s="6">
        <v>399927500000</v>
      </c>
      <c r="P92" s="6"/>
      <c r="Q92" s="6">
        <f t="shared" si="3"/>
        <v>-399928</v>
      </c>
    </row>
    <row r="93" spans="1:17" x14ac:dyDescent="0.55000000000000004">
      <c r="A93" s="3" t="s">
        <v>112</v>
      </c>
      <c r="C93" s="6">
        <v>0</v>
      </c>
      <c r="D93" s="6"/>
      <c r="E93" s="6">
        <v>0</v>
      </c>
      <c r="F93" s="6"/>
      <c r="G93" s="6">
        <v>200348760</v>
      </c>
      <c r="H93" s="6"/>
      <c r="I93" s="6">
        <f t="shared" si="2"/>
        <v>-200348760</v>
      </c>
      <c r="J93" s="6"/>
      <c r="K93" s="6">
        <v>0</v>
      </c>
      <c r="L93" s="6"/>
      <c r="M93" s="6">
        <v>0</v>
      </c>
      <c r="N93" s="6"/>
      <c r="O93" s="6">
        <v>0</v>
      </c>
      <c r="P93" s="6"/>
      <c r="Q93" s="6">
        <f t="shared" si="3"/>
        <v>0</v>
      </c>
    </row>
    <row r="94" spans="1:17" x14ac:dyDescent="0.55000000000000004">
      <c r="A94" s="3" t="s">
        <v>133</v>
      </c>
      <c r="C94" s="6">
        <v>0</v>
      </c>
      <c r="D94" s="6"/>
      <c r="E94" s="6">
        <v>0</v>
      </c>
      <c r="F94" s="6"/>
      <c r="G94" s="6">
        <v>563545963</v>
      </c>
      <c r="H94" s="6"/>
      <c r="I94" s="6">
        <f t="shared" si="2"/>
        <v>-563545963</v>
      </c>
      <c r="J94" s="6"/>
      <c r="K94" s="6">
        <v>0</v>
      </c>
      <c r="L94" s="6"/>
      <c r="M94" s="6">
        <v>0</v>
      </c>
      <c r="N94" s="6"/>
      <c r="O94" s="6">
        <v>0</v>
      </c>
      <c r="P94" s="6"/>
      <c r="Q94" s="6">
        <f t="shared" si="3"/>
        <v>0</v>
      </c>
    </row>
    <row r="95" spans="1:17" x14ac:dyDescent="0.55000000000000004">
      <c r="A95" s="3" t="s">
        <v>151</v>
      </c>
      <c r="C95" s="6">
        <v>0</v>
      </c>
      <c r="D95" s="6"/>
      <c r="E95" s="6">
        <v>0</v>
      </c>
      <c r="F95" s="6"/>
      <c r="G95" s="6">
        <v>1584149212</v>
      </c>
      <c r="H95" s="6"/>
      <c r="I95" s="6">
        <f t="shared" si="2"/>
        <v>-1584149212</v>
      </c>
      <c r="J95" s="6"/>
      <c r="K95" s="6">
        <v>0</v>
      </c>
      <c r="L95" s="6"/>
      <c r="M95" s="6">
        <v>0</v>
      </c>
      <c r="N95" s="6"/>
      <c r="O95" s="6">
        <v>0</v>
      </c>
      <c r="P95" s="6"/>
      <c r="Q95" s="6">
        <f t="shared" si="3"/>
        <v>0</v>
      </c>
    </row>
    <row r="96" spans="1:17" x14ac:dyDescent="0.55000000000000004">
      <c r="A96" s="3" t="s">
        <v>145</v>
      </c>
      <c r="C96" s="6">
        <v>0</v>
      </c>
      <c r="D96" s="6"/>
      <c r="E96" s="6">
        <v>0</v>
      </c>
      <c r="F96" s="6"/>
      <c r="G96" s="6">
        <v>688107202</v>
      </c>
      <c r="H96" s="6"/>
      <c r="I96" s="6">
        <f t="shared" si="2"/>
        <v>-688107202</v>
      </c>
      <c r="J96" s="6"/>
      <c r="K96" s="6">
        <v>0</v>
      </c>
      <c r="L96" s="6"/>
      <c r="M96" s="6">
        <v>0</v>
      </c>
      <c r="N96" s="6"/>
      <c r="O96" s="6">
        <v>0</v>
      </c>
      <c r="P96" s="6"/>
      <c r="Q96" s="6">
        <f t="shared" si="3"/>
        <v>0</v>
      </c>
    </row>
    <row r="97" spans="1:17" x14ac:dyDescent="0.55000000000000004">
      <c r="A97" s="3" t="s">
        <v>175</v>
      </c>
      <c r="C97" s="6">
        <v>0</v>
      </c>
      <c r="D97" s="6"/>
      <c r="E97" s="6">
        <v>0</v>
      </c>
      <c r="F97" s="6"/>
      <c r="G97" s="6">
        <v>6353979173</v>
      </c>
      <c r="H97" s="6"/>
      <c r="I97" s="6">
        <f t="shared" si="2"/>
        <v>-6353979173</v>
      </c>
      <c r="J97" s="6"/>
      <c r="K97" s="6">
        <v>0</v>
      </c>
      <c r="L97" s="6"/>
      <c r="M97" s="6">
        <v>0</v>
      </c>
      <c r="N97" s="6"/>
      <c r="O97" s="6">
        <v>0</v>
      </c>
      <c r="P97" s="6"/>
      <c r="Q97" s="6">
        <f t="shared" si="3"/>
        <v>0</v>
      </c>
    </row>
    <row r="98" spans="1:17" ht="24.75" thickBot="1" x14ac:dyDescent="0.6">
      <c r="C98" s="6"/>
      <c r="D98" s="6"/>
      <c r="E98" s="7">
        <f>SUM(E8:E97)</f>
        <v>19658045979471</v>
      </c>
      <c r="F98" s="6"/>
      <c r="G98" s="7">
        <f>SUM(G8:G97)</f>
        <v>17215914700707</v>
      </c>
      <c r="H98" s="6"/>
      <c r="I98" s="7">
        <f>SUM(I8:I97)</f>
        <v>2442131278764</v>
      </c>
      <c r="J98" s="6"/>
      <c r="K98" s="6"/>
      <c r="L98" s="6"/>
      <c r="M98" s="7">
        <f>SUM(M8:M97)</f>
        <v>20057973079543</v>
      </c>
      <c r="N98" s="6"/>
      <c r="O98" s="7">
        <f>SUM(O8:O97)</f>
        <v>16796753556192</v>
      </c>
      <c r="P98" s="6"/>
      <c r="Q98" s="7">
        <f>SUM(Q8:Q97)</f>
        <v>3261219523351</v>
      </c>
    </row>
    <row r="99" spans="1:17" ht="24.75" thickTop="1" x14ac:dyDescent="0.55000000000000004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x14ac:dyDescent="0.55000000000000004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x14ac:dyDescent="0.55000000000000004">
      <c r="G101" s="4"/>
      <c r="I101" s="4"/>
      <c r="O101" s="4"/>
      <c r="Q101" s="4"/>
    </row>
    <row r="102" spans="1:17" x14ac:dyDescent="0.55000000000000004"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5" spans="1:17" x14ac:dyDescent="0.55000000000000004"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x14ac:dyDescent="0.55000000000000004">
      <c r="G106" s="4"/>
      <c r="I106" s="4"/>
      <c r="O106" s="4"/>
      <c r="Q106" s="4"/>
    </row>
    <row r="107" spans="1:17" x14ac:dyDescent="0.55000000000000004"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47"/>
  <sheetViews>
    <sheetView rightToLeft="1" topLeftCell="A25" workbookViewId="0">
      <selection activeCell="Q41" sqref="Q41"/>
    </sheetView>
  </sheetViews>
  <sheetFormatPr defaultRowHeight="24" x14ac:dyDescent="0.55000000000000004"/>
  <cols>
    <col min="1" max="1" width="35.7109375" style="3" bestFit="1" customWidth="1"/>
    <col min="2" max="2" width="1" style="3" customWidth="1"/>
    <col min="3" max="3" width="12" style="3" bestFit="1" customWidth="1"/>
    <col min="4" max="4" width="1" style="3" customWidth="1"/>
    <col min="5" max="5" width="19.140625" style="3" bestFit="1" customWidth="1"/>
    <col min="6" max="6" width="1" style="3" customWidth="1"/>
    <col min="7" max="7" width="19.140625" style="3" bestFit="1" customWidth="1"/>
    <col min="8" max="8" width="1" style="3" customWidth="1"/>
    <col min="9" max="9" width="29.7109375" style="3" bestFit="1" customWidth="1"/>
    <col min="10" max="10" width="1" style="3" customWidth="1"/>
    <col min="11" max="11" width="12" style="3" bestFit="1" customWidth="1"/>
    <col min="12" max="12" width="1" style="3" customWidth="1"/>
    <col min="13" max="13" width="19.140625" style="3" bestFit="1" customWidth="1"/>
    <col min="14" max="14" width="1" style="3" customWidth="1"/>
    <col min="15" max="15" width="19.140625" style="3" bestFit="1" customWidth="1"/>
    <col min="16" max="16" width="1" style="3" customWidth="1"/>
    <col min="17" max="17" width="29.7109375" style="3" bestFit="1" customWidth="1"/>
    <col min="18" max="18" width="1" style="3" customWidth="1"/>
    <col min="19" max="19" width="9.140625" style="3" customWidth="1"/>
    <col min="20" max="16384" width="9.140625" style="3"/>
  </cols>
  <sheetData>
    <row r="2" spans="1:17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 x14ac:dyDescent="0.55000000000000004">
      <c r="A3" s="18" t="s">
        <v>196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 x14ac:dyDescent="0.55000000000000004">
      <c r="A6" s="19" t="s">
        <v>3</v>
      </c>
      <c r="C6" s="20" t="s">
        <v>198</v>
      </c>
      <c r="D6" s="20" t="s">
        <v>198</v>
      </c>
      <c r="E6" s="20" t="s">
        <v>198</v>
      </c>
      <c r="F6" s="20" t="s">
        <v>198</v>
      </c>
      <c r="G6" s="20" t="s">
        <v>198</v>
      </c>
      <c r="H6" s="20" t="s">
        <v>198</v>
      </c>
      <c r="I6" s="20" t="s">
        <v>198</v>
      </c>
      <c r="K6" s="20" t="s">
        <v>199</v>
      </c>
      <c r="L6" s="20" t="s">
        <v>199</v>
      </c>
      <c r="M6" s="20" t="s">
        <v>199</v>
      </c>
      <c r="N6" s="20" t="s">
        <v>199</v>
      </c>
      <c r="O6" s="20" t="s">
        <v>199</v>
      </c>
      <c r="P6" s="20" t="s">
        <v>199</v>
      </c>
      <c r="Q6" s="20" t="s">
        <v>199</v>
      </c>
    </row>
    <row r="7" spans="1:17" ht="24.75" x14ac:dyDescent="0.55000000000000004">
      <c r="A7" s="20" t="s">
        <v>3</v>
      </c>
      <c r="C7" s="20" t="s">
        <v>7</v>
      </c>
      <c r="E7" s="20" t="s">
        <v>233</v>
      </c>
      <c r="G7" s="20" t="s">
        <v>234</v>
      </c>
      <c r="I7" s="20" t="s">
        <v>236</v>
      </c>
      <c r="K7" s="20" t="s">
        <v>7</v>
      </c>
      <c r="M7" s="20" t="s">
        <v>233</v>
      </c>
      <c r="O7" s="20" t="s">
        <v>234</v>
      </c>
      <c r="Q7" s="20" t="s">
        <v>236</v>
      </c>
    </row>
    <row r="8" spans="1:17" x14ac:dyDescent="0.55000000000000004">
      <c r="A8" s="3" t="s">
        <v>77</v>
      </c>
      <c r="C8" s="6">
        <v>30863</v>
      </c>
      <c r="D8" s="6"/>
      <c r="E8" s="6">
        <v>2081313832</v>
      </c>
      <c r="F8" s="6"/>
      <c r="G8" s="6">
        <v>1003958272</v>
      </c>
      <c r="H8" s="6"/>
      <c r="I8" s="6">
        <f>E8-G8</f>
        <v>1077355560</v>
      </c>
      <c r="J8" s="6"/>
      <c r="K8" s="6">
        <v>30863</v>
      </c>
      <c r="L8" s="6"/>
      <c r="M8" s="6">
        <v>2081313832</v>
      </c>
      <c r="N8" s="6"/>
      <c r="O8" s="6">
        <v>1003958272</v>
      </c>
      <c r="P8" s="6"/>
      <c r="Q8" s="6">
        <f>M8-O8</f>
        <v>1077355560</v>
      </c>
    </row>
    <row r="9" spans="1:17" x14ac:dyDescent="0.55000000000000004">
      <c r="A9" s="3" t="s">
        <v>57</v>
      </c>
      <c r="C9" s="6">
        <v>273488</v>
      </c>
      <c r="D9" s="6"/>
      <c r="E9" s="6">
        <v>11411092558</v>
      </c>
      <c r="F9" s="6"/>
      <c r="G9" s="6">
        <v>8198566809</v>
      </c>
      <c r="H9" s="6"/>
      <c r="I9" s="6">
        <f t="shared" ref="I9:I38" si="0">E9-G9</f>
        <v>3212525749</v>
      </c>
      <c r="J9" s="6"/>
      <c r="K9" s="6">
        <v>723488</v>
      </c>
      <c r="L9" s="6"/>
      <c r="M9" s="6">
        <v>28439511535</v>
      </c>
      <c r="N9" s="6"/>
      <c r="O9" s="6">
        <v>21688573929</v>
      </c>
      <c r="P9" s="6"/>
      <c r="Q9" s="6">
        <f t="shared" ref="Q9:Q38" si="1">M9-O9</f>
        <v>6750937606</v>
      </c>
    </row>
    <row r="10" spans="1:17" x14ac:dyDescent="0.55000000000000004">
      <c r="A10" s="3" t="s">
        <v>62</v>
      </c>
      <c r="C10" s="6">
        <v>4521705</v>
      </c>
      <c r="D10" s="6"/>
      <c r="E10" s="6">
        <v>19507435776</v>
      </c>
      <c r="F10" s="6"/>
      <c r="G10" s="6">
        <v>13536966116</v>
      </c>
      <c r="H10" s="6"/>
      <c r="I10" s="6">
        <f t="shared" si="0"/>
        <v>5970469660</v>
      </c>
      <c r="J10" s="6"/>
      <c r="K10" s="6">
        <v>4521705</v>
      </c>
      <c r="L10" s="6"/>
      <c r="M10" s="6">
        <v>19507435776</v>
      </c>
      <c r="N10" s="6"/>
      <c r="O10" s="6">
        <v>13536966116</v>
      </c>
      <c r="P10" s="6"/>
      <c r="Q10" s="6">
        <f t="shared" si="1"/>
        <v>5970469660</v>
      </c>
    </row>
    <row r="11" spans="1:17" x14ac:dyDescent="0.55000000000000004">
      <c r="A11" s="3" t="s">
        <v>65</v>
      </c>
      <c r="C11" s="6">
        <v>753607</v>
      </c>
      <c r="D11" s="6"/>
      <c r="E11" s="6">
        <v>2846667556</v>
      </c>
      <c r="F11" s="6"/>
      <c r="G11" s="6">
        <v>1660227566</v>
      </c>
      <c r="H11" s="6"/>
      <c r="I11" s="6">
        <f t="shared" si="0"/>
        <v>1186439990</v>
      </c>
      <c r="J11" s="6"/>
      <c r="K11" s="6">
        <v>753607</v>
      </c>
      <c r="L11" s="6"/>
      <c r="M11" s="6">
        <v>2846667556</v>
      </c>
      <c r="N11" s="6"/>
      <c r="O11" s="6">
        <v>1660227566</v>
      </c>
      <c r="P11" s="6"/>
      <c r="Q11" s="6">
        <f t="shared" si="1"/>
        <v>1186439990</v>
      </c>
    </row>
    <row r="12" spans="1:17" x14ac:dyDescent="0.55000000000000004">
      <c r="A12" s="3" t="s">
        <v>33</v>
      </c>
      <c r="C12" s="6">
        <v>1</v>
      </c>
      <c r="D12" s="6"/>
      <c r="E12" s="6">
        <v>1</v>
      </c>
      <c r="F12" s="6"/>
      <c r="G12" s="6">
        <v>8223</v>
      </c>
      <c r="H12" s="6"/>
      <c r="I12" s="6">
        <f t="shared" si="0"/>
        <v>-8222</v>
      </c>
      <c r="J12" s="6"/>
      <c r="K12" s="6">
        <v>1</v>
      </c>
      <c r="L12" s="6"/>
      <c r="M12" s="6">
        <v>1</v>
      </c>
      <c r="N12" s="6"/>
      <c r="O12" s="6">
        <v>8223</v>
      </c>
      <c r="P12" s="6"/>
      <c r="Q12" s="6">
        <f t="shared" si="1"/>
        <v>-8222</v>
      </c>
    </row>
    <row r="13" spans="1:17" x14ac:dyDescent="0.55000000000000004">
      <c r="A13" s="3" t="s">
        <v>35</v>
      </c>
      <c r="C13" s="6">
        <v>18989370</v>
      </c>
      <c r="D13" s="6"/>
      <c r="E13" s="6">
        <v>141399986634</v>
      </c>
      <c r="F13" s="6"/>
      <c r="G13" s="6">
        <v>113759625827</v>
      </c>
      <c r="H13" s="6"/>
      <c r="I13" s="6">
        <f t="shared" si="0"/>
        <v>27640360807</v>
      </c>
      <c r="J13" s="6"/>
      <c r="K13" s="6">
        <v>18989370</v>
      </c>
      <c r="L13" s="6"/>
      <c r="M13" s="6">
        <v>141399986634</v>
      </c>
      <c r="N13" s="6"/>
      <c r="O13" s="6">
        <v>113759625827</v>
      </c>
      <c r="P13" s="6"/>
      <c r="Q13" s="6">
        <f t="shared" si="1"/>
        <v>27640360807</v>
      </c>
    </row>
    <row r="14" spans="1:17" x14ac:dyDescent="0.55000000000000004">
      <c r="A14" s="3" t="s">
        <v>37</v>
      </c>
      <c r="C14" s="6">
        <v>1</v>
      </c>
      <c r="D14" s="6"/>
      <c r="E14" s="6">
        <v>1</v>
      </c>
      <c r="F14" s="6"/>
      <c r="G14" s="6">
        <v>5746</v>
      </c>
      <c r="H14" s="6"/>
      <c r="I14" s="6">
        <f t="shared" si="0"/>
        <v>-5745</v>
      </c>
      <c r="J14" s="6"/>
      <c r="K14" s="6">
        <v>1</v>
      </c>
      <c r="L14" s="6"/>
      <c r="M14" s="6">
        <v>1</v>
      </c>
      <c r="N14" s="6"/>
      <c r="O14" s="6">
        <v>5746</v>
      </c>
      <c r="P14" s="6"/>
      <c r="Q14" s="6">
        <f t="shared" si="1"/>
        <v>-5745</v>
      </c>
    </row>
    <row r="15" spans="1:17" x14ac:dyDescent="0.55000000000000004">
      <c r="A15" s="3" t="s">
        <v>63</v>
      </c>
      <c r="C15" s="6">
        <v>500000</v>
      </c>
      <c r="D15" s="6"/>
      <c r="E15" s="6">
        <v>4513842609</v>
      </c>
      <c r="F15" s="6"/>
      <c r="G15" s="6">
        <v>3012132070</v>
      </c>
      <c r="H15" s="6"/>
      <c r="I15" s="6">
        <f t="shared" si="0"/>
        <v>1501710539</v>
      </c>
      <c r="J15" s="6"/>
      <c r="K15" s="6">
        <v>3670226</v>
      </c>
      <c r="L15" s="6"/>
      <c r="M15" s="6">
        <v>34818858588</v>
      </c>
      <c r="N15" s="6"/>
      <c r="O15" s="6">
        <v>34305167897</v>
      </c>
      <c r="P15" s="6"/>
      <c r="Q15" s="6">
        <f t="shared" si="1"/>
        <v>513690691</v>
      </c>
    </row>
    <row r="16" spans="1:17" x14ac:dyDescent="0.55000000000000004">
      <c r="A16" s="3" t="s">
        <v>36</v>
      </c>
      <c r="C16" s="6">
        <v>54313333</v>
      </c>
      <c r="D16" s="6"/>
      <c r="E16" s="6">
        <v>136243231730</v>
      </c>
      <c r="F16" s="6"/>
      <c r="G16" s="6">
        <v>393673287973</v>
      </c>
      <c r="H16" s="6"/>
      <c r="I16" s="6">
        <f t="shared" si="0"/>
        <v>-257430056243</v>
      </c>
      <c r="J16" s="6"/>
      <c r="K16" s="6">
        <v>54313333</v>
      </c>
      <c r="L16" s="6"/>
      <c r="M16" s="6">
        <v>136243231730</v>
      </c>
      <c r="N16" s="6"/>
      <c r="O16" s="6">
        <v>393673287973</v>
      </c>
      <c r="P16" s="6"/>
      <c r="Q16" s="6">
        <f t="shared" si="1"/>
        <v>-257430056243</v>
      </c>
    </row>
    <row r="17" spans="1:17" x14ac:dyDescent="0.55000000000000004">
      <c r="A17" s="3" t="s">
        <v>20</v>
      </c>
      <c r="C17" s="6">
        <v>1082329</v>
      </c>
      <c r="D17" s="6"/>
      <c r="E17" s="6">
        <v>142122082007</v>
      </c>
      <c r="F17" s="6"/>
      <c r="G17" s="6">
        <v>101693041767</v>
      </c>
      <c r="H17" s="6"/>
      <c r="I17" s="6">
        <f t="shared" si="0"/>
        <v>40429040240</v>
      </c>
      <c r="J17" s="6"/>
      <c r="K17" s="6">
        <v>1932329</v>
      </c>
      <c r="L17" s="6"/>
      <c r="M17" s="6">
        <v>223373542450</v>
      </c>
      <c r="N17" s="6"/>
      <c r="O17" s="6">
        <v>181557006825</v>
      </c>
      <c r="P17" s="6"/>
      <c r="Q17" s="6">
        <f t="shared" si="1"/>
        <v>41816535625</v>
      </c>
    </row>
    <row r="18" spans="1:17" x14ac:dyDescent="0.55000000000000004">
      <c r="A18" s="3" t="s">
        <v>25</v>
      </c>
      <c r="C18" s="6">
        <v>400000</v>
      </c>
      <c r="D18" s="6"/>
      <c r="E18" s="6">
        <v>33580254778</v>
      </c>
      <c r="F18" s="6"/>
      <c r="G18" s="6">
        <v>23741890181</v>
      </c>
      <c r="H18" s="6"/>
      <c r="I18" s="6">
        <f t="shared" si="0"/>
        <v>9838364597</v>
      </c>
      <c r="J18" s="6"/>
      <c r="K18" s="6">
        <v>2200000</v>
      </c>
      <c r="L18" s="6"/>
      <c r="M18" s="6">
        <v>172212540858</v>
      </c>
      <c r="N18" s="6"/>
      <c r="O18" s="6">
        <v>130580396153</v>
      </c>
      <c r="P18" s="6"/>
      <c r="Q18" s="6">
        <f t="shared" si="1"/>
        <v>41632144705</v>
      </c>
    </row>
    <row r="19" spans="1:17" x14ac:dyDescent="0.55000000000000004">
      <c r="A19" s="3" t="s">
        <v>19</v>
      </c>
      <c r="C19" s="6">
        <v>125000</v>
      </c>
      <c r="D19" s="6"/>
      <c r="E19" s="6">
        <v>23327359169</v>
      </c>
      <c r="F19" s="6"/>
      <c r="G19" s="6">
        <v>18148867889</v>
      </c>
      <c r="H19" s="6"/>
      <c r="I19" s="6">
        <f t="shared" si="0"/>
        <v>5178491280</v>
      </c>
      <c r="J19" s="6"/>
      <c r="K19" s="6">
        <v>125000</v>
      </c>
      <c r="L19" s="6"/>
      <c r="M19" s="6">
        <v>23327359169</v>
      </c>
      <c r="N19" s="6"/>
      <c r="O19" s="6">
        <v>18148867889</v>
      </c>
      <c r="P19" s="6"/>
      <c r="Q19" s="6">
        <f t="shared" si="1"/>
        <v>5178491280</v>
      </c>
    </row>
    <row r="20" spans="1:17" x14ac:dyDescent="0.55000000000000004">
      <c r="A20" s="3" t="s">
        <v>28</v>
      </c>
      <c r="C20" s="6">
        <v>1091039</v>
      </c>
      <c r="D20" s="6"/>
      <c r="E20" s="6">
        <v>99521826830</v>
      </c>
      <c r="F20" s="6"/>
      <c r="G20" s="6">
        <v>87297382716</v>
      </c>
      <c r="H20" s="6"/>
      <c r="I20" s="6">
        <f t="shared" si="0"/>
        <v>12224444114</v>
      </c>
      <c r="J20" s="6"/>
      <c r="K20" s="6">
        <v>1091039</v>
      </c>
      <c r="L20" s="6"/>
      <c r="M20" s="6">
        <v>99521826830</v>
      </c>
      <c r="N20" s="6"/>
      <c r="O20" s="6">
        <v>87297382716</v>
      </c>
      <c r="P20" s="6"/>
      <c r="Q20" s="6">
        <f t="shared" si="1"/>
        <v>12224444114</v>
      </c>
    </row>
    <row r="21" spans="1:17" x14ac:dyDescent="0.55000000000000004">
      <c r="A21" s="3" t="s">
        <v>23</v>
      </c>
      <c r="C21" s="6">
        <v>300635</v>
      </c>
      <c r="D21" s="6"/>
      <c r="E21" s="6">
        <v>8803421697</v>
      </c>
      <c r="F21" s="6"/>
      <c r="G21" s="6">
        <v>7566786332</v>
      </c>
      <c r="H21" s="6"/>
      <c r="I21" s="6">
        <f t="shared" si="0"/>
        <v>1236635365</v>
      </c>
      <c r="J21" s="6"/>
      <c r="K21" s="6">
        <v>800635</v>
      </c>
      <c r="L21" s="6"/>
      <c r="M21" s="6">
        <v>22632332337</v>
      </c>
      <c r="N21" s="6"/>
      <c r="O21" s="6">
        <v>20151459341</v>
      </c>
      <c r="P21" s="6"/>
      <c r="Q21" s="6">
        <f t="shared" si="1"/>
        <v>2480872996</v>
      </c>
    </row>
    <row r="22" spans="1:17" x14ac:dyDescent="0.55000000000000004">
      <c r="A22" s="3" t="s">
        <v>21</v>
      </c>
      <c r="C22" s="6">
        <v>445205</v>
      </c>
      <c r="D22" s="6"/>
      <c r="E22" s="6">
        <v>19580873479</v>
      </c>
      <c r="F22" s="6"/>
      <c r="G22" s="6">
        <v>15316864206</v>
      </c>
      <c r="H22" s="6"/>
      <c r="I22" s="6">
        <f t="shared" si="0"/>
        <v>4264009273</v>
      </c>
      <c r="J22" s="6"/>
      <c r="K22" s="6">
        <v>845205</v>
      </c>
      <c r="L22" s="6"/>
      <c r="M22" s="6">
        <v>34906222178</v>
      </c>
      <c r="N22" s="6"/>
      <c r="O22" s="6">
        <v>29078492404</v>
      </c>
      <c r="P22" s="6"/>
      <c r="Q22" s="6">
        <f t="shared" si="1"/>
        <v>5827729774</v>
      </c>
    </row>
    <row r="23" spans="1:17" x14ac:dyDescent="0.55000000000000004">
      <c r="A23" s="3" t="s">
        <v>58</v>
      </c>
      <c r="C23" s="6">
        <v>1700000</v>
      </c>
      <c r="D23" s="6"/>
      <c r="E23" s="6">
        <v>27355183215</v>
      </c>
      <c r="F23" s="6"/>
      <c r="G23" s="6">
        <v>25010297413</v>
      </c>
      <c r="H23" s="6"/>
      <c r="I23" s="6">
        <f t="shared" si="0"/>
        <v>2344885802</v>
      </c>
      <c r="J23" s="6"/>
      <c r="K23" s="6">
        <v>1700000</v>
      </c>
      <c r="L23" s="6"/>
      <c r="M23" s="6">
        <v>27355183215</v>
      </c>
      <c r="N23" s="6"/>
      <c r="O23" s="6">
        <v>25010297413</v>
      </c>
      <c r="P23" s="6"/>
      <c r="Q23" s="6">
        <f t="shared" si="1"/>
        <v>2344885802</v>
      </c>
    </row>
    <row r="24" spans="1:17" x14ac:dyDescent="0.55000000000000004">
      <c r="A24" s="3" t="s">
        <v>59</v>
      </c>
      <c r="C24" s="6">
        <v>1</v>
      </c>
      <c r="D24" s="6"/>
      <c r="E24" s="6">
        <v>1</v>
      </c>
      <c r="F24" s="6"/>
      <c r="G24" s="6">
        <v>23352</v>
      </c>
      <c r="H24" s="6"/>
      <c r="I24" s="6">
        <f t="shared" si="0"/>
        <v>-23351</v>
      </c>
      <c r="J24" s="6"/>
      <c r="K24" s="6">
        <v>900001</v>
      </c>
      <c r="L24" s="6"/>
      <c r="M24" s="6">
        <v>23783177705</v>
      </c>
      <c r="N24" s="6"/>
      <c r="O24" s="6">
        <v>21017044358</v>
      </c>
      <c r="P24" s="6"/>
      <c r="Q24" s="6">
        <f t="shared" si="1"/>
        <v>2766133347</v>
      </c>
    </row>
    <row r="25" spans="1:17" x14ac:dyDescent="0.55000000000000004">
      <c r="A25" s="3" t="s">
        <v>61</v>
      </c>
      <c r="C25" s="6">
        <v>1000000</v>
      </c>
      <c r="D25" s="6"/>
      <c r="E25" s="6">
        <v>20952012434</v>
      </c>
      <c r="F25" s="6"/>
      <c r="G25" s="6">
        <v>19036057471</v>
      </c>
      <c r="H25" s="6"/>
      <c r="I25" s="6">
        <f t="shared" si="0"/>
        <v>1915954963</v>
      </c>
      <c r="J25" s="6"/>
      <c r="K25" s="6">
        <v>1000000</v>
      </c>
      <c r="L25" s="6"/>
      <c r="M25" s="6">
        <v>20952012434</v>
      </c>
      <c r="N25" s="6"/>
      <c r="O25" s="6">
        <v>19036057471</v>
      </c>
      <c r="P25" s="6"/>
      <c r="Q25" s="6">
        <f t="shared" si="1"/>
        <v>1915954963</v>
      </c>
    </row>
    <row r="26" spans="1:17" x14ac:dyDescent="0.55000000000000004">
      <c r="A26" s="3" t="s">
        <v>60</v>
      </c>
      <c r="C26" s="6">
        <v>1</v>
      </c>
      <c r="D26" s="6"/>
      <c r="E26" s="6">
        <v>1</v>
      </c>
      <c r="F26" s="6"/>
      <c r="G26" s="6">
        <v>8821</v>
      </c>
      <c r="H26" s="6"/>
      <c r="I26" s="6">
        <f t="shared" si="0"/>
        <v>-8820</v>
      </c>
      <c r="J26" s="6"/>
      <c r="K26" s="6">
        <v>1</v>
      </c>
      <c r="L26" s="6"/>
      <c r="M26" s="6">
        <v>1</v>
      </c>
      <c r="N26" s="6"/>
      <c r="O26" s="6">
        <v>8821</v>
      </c>
      <c r="P26" s="6"/>
      <c r="Q26" s="6">
        <f t="shared" si="1"/>
        <v>-8820</v>
      </c>
    </row>
    <row r="27" spans="1:17" x14ac:dyDescent="0.55000000000000004">
      <c r="A27" s="3" t="s">
        <v>69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6">
        <v>238198</v>
      </c>
      <c r="L27" s="6"/>
      <c r="M27" s="6">
        <v>10588430285</v>
      </c>
      <c r="N27" s="6"/>
      <c r="O27" s="6">
        <v>9298378948</v>
      </c>
      <c r="P27" s="6"/>
      <c r="Q27" s="6">
        <f t="shared" si="1"/>
        <v>1290051337</v>
      </c>
    </row>
    <row r="28" spans="1:17" x14ac:dyDescent="0.55000000000000004">
      <c r="A28" s="3" t="s">
        <v>237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6">
        <v>1000000</v>
      </c>
      <c r="L28" s="6"/>
      <c r="M28" s="6">
        <v>9355505413</v>
      </c>
      <c r="N28" s="6"/>
      <c r="O28" s="6">
        <v>9085617000</v>
      </c>
      <c r="P28" s="6"/>
      <c r="Q28" s="6">
        <f t="shared" si="1"/>
        <v>269888413</v>
      </c>
    </row>
    <row r="29" spans="1:17" x14ac:dyDescent="0.55000000000000004">
      <c r="A29" s="3" t="s">
        <v>24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6">
        <v>400000</v>
      </c>
      <c r="L29" s="6"/>
      <c r="M29" s="6">
        <v>28904721320</v>
      </c>
      <c r="N29" s="6"/>
      <c r="O29" s="6">
        <v>26644516193</v>
      </c>
      <c r="P29" s="6"/>
      <c r="Q29" s="6">
        <f t="shared" si="1"/>
        <v>2260205127</v>
      </c>
    </row>
    <row r="30" spans="1:17" x14ac:dyDescent="0.55000000000000004">
      <c r="A30" s="3" t="s">
        <v>18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6">
        <v>100530</v>
      </c>
      <c r="L30" s="6"/>
      <c r="M30" s="6">
        <v>8928480287</v>
      </c>
      <c r="N30" s="6"/>
      <c r="O30" s="6">
        <v>8246575838</v>
      </c>
      <c r="P30" s="6"/>
      <c r="Q30" s="6">
        <f t="shared" si="1"/>
        <v>681904449</v>
      </c>
    </row>
    <row r="31" spans="1:17" x14ac:dyDescent="0.55000000000000004">
      <c r="A31" s="3" t="s">
        <v>54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6">
        <v>100000</v>
      </c>
      <c r="L31" s="6"/>
      <c r="M31" s="6">
        <v>1301211455</v>
      </c>
      <c r="N31" s="6"/>
      <c r="O31" s="6">
        <v>1241866666</v>
      </c>
      <c r="P31" s="6"/>
      <c r="Q31" s="6">
        <f t="shared" si="1"/>
        <v>59344789</v>
      </c>
    </row>
    <row r="32" spans="1:17" x14ac:dyDescent="0.55000000000000004">
      <c r="A32" s="3" t="s">
        <v>238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6">
        <v>57338</v>
      </c>
      <c r="L32" s="6"/>
      <c r="M32" s="6">
        <v>709610648</v>
      </c>
      <c r="N32" s="6"/>
      <c r="O32" s="6">
        <v>449306081</v>
      </c>
      <c r="P32" s="6"/>
      <c r="Q32" s="6">
        <f t="shared" si="1"/>
        <v>260304567</v>
      </c>
    </row>
    <row r="33" spans="1:17" x14ac:dyDescent="0.55000000000000004">
      <c r="A33" s="3" t="s">
        <v>175</v>
      </c>
      <c r="C33" s="6">
        <v>500000</v>
      </c>
      <c r="D33" s="6"/>
      <c r="E33" s="6">
        <v>510492000000</v>
      </c>
      <c r="F33" s="6"/>
      <c r="G33" s="6">
        <v>491598876280</v>
      </c>
      <c r="H33" s="6"/>
      <c r="I33" s="6">
        <f t="shared" si="0"/>
        <v>18893123720</v>
      </c>
      <c r="J33" s="6"/>
      <c r="K33" s="6">
        <v>500000</v>
      </c>
      <c r="L33" s="6"/>
      <c r="M33" s="6">
        <v>510492000000</v>
      </c>
      <c r="N33" s="6"/>
      <c r="O33" s="6">
        <v>491598876280</v>
      </c>
      <c r="P33" s="6"/>
      <c r="Q33" s="6">
        <f t="shared" si="1"/>
        <v>18893123720</v>
      </c>
    </row>
    <row r="34" spans="1:17" x14ac:dyDescent="0.55000000000000004">
      <c r="A34" s="3" t="s">
        <v>133</v>
      </c>
      <c r="C34" s="6">
        <v>32698</v>
      </c>
      <c r="D34" s="6"/>
      <c r="E34" s="6">
        <v>32698000000</v>
      </c>
      <c r="F34" s="6"/>
      <c r="G34" s="6">
        <v>31671100032</v>
      </c>
      <c r="H34" s="6"/>
      <c r="I34" s="6">
        <f t="shared" si="0"/>
        <v>1026899968</v>
      </c>
      <c r="J34" s="6"/>
      <c r="K34" s="6">
        <v>32698</v>
      </c>
      <c r="L34" s="6"/>
      <c r="M34" s="6">
        <v>32698000000</v>
      </c>
      <c r="N34" s="6"/>
      <c r="O34" s="6">
        <v>31671100032</v>
      </c>
      <c r="P34" s="6"/>
      <c r="Q34" s="6">
        <f t="shared" si="1"/>
        <v>1026899968</v>
      </c>
    </row>
    <row r="35" spans="1:17" x14ac:dyDescent="0.55000000000000004">
      <c r="A35" s="3" t="s">
        <v>145</v>
      </c>
      <c r="C35" s="6">
        <v>38216</v>
      </c>
      <c r="D35" s="6"/>
      <c r="E35" s="6">
        <v>38216000000</v>
      </c>
      <c r="F35" s="6"/>
      <c r="G35" s="6">
        <v>37062877567</v>
      </c>
      <c r="H35" s="6"/>
      <c r="I35" s="6">
        <f t="shared" si="0"/>
        <v>1153122433</v>
      </c>
      <c r="J35" s="6"/>
      <c r="K35" s="6">
        <v>38216</v>
      </c>
      <c r="L35" s="6"/>
      <c r="M35" s="6">
        <v>38216000000</v>
      </c>
      <c r="N35" s="6"/>
      <c r="O35" s="6">
        <v>37062877567</v>
      </c>
      <c r="P35" s="6"/>
      <c r="Q35" s="6">
        <f t="shared" si="1"/>
        <v>1153122433</v>
      </c>
    </row>
    <row r="36" spans="1:17" x14ac:dyDescent="0.55000000000000004">
      <c r="A36" s="3" t="s">
        <v>112</v>
      </c>
      <c r="C36" s="6">
        <v>11060</v>
      </c>
      <c r="D36" s="6"/>
      <c r="E36" s="6">
        <v>11060000000</v>
      </c>
      <c r="F36" s="6"/>
      <c r="G36" s="6">
        <v>10824472628</v>
      </c>
      <c r="H36" s="6"/>
      <c r="I36" s="6">
        <f t="shared" si="0"/>
        <v>235527372</v>
      </c>
      <c r="J36" s="6"/>
      <c r="K36" s="6">
        <v>11060</v>
      </c>
      <c r="L36" s="6"/>
      <c r="M36" s="6">
        <v>11060000000</v>
      </c>
      <c r="N36" s="6"/>
      <c r="O36" s="6">
        <v>10824472628</v>
      </c>
      <c r="P36" s="6"/>
      <c r="Q36" s="6">
        <f t="shared" si="1"/>
        <v>235527372</v>
      </c>
    </row>
    <row r="37" spans="1:17" x14ac:dyDescent="0.55000000000000004">
      <c r="A37" s="3" t="s">
        <v>151</v>
      </c>
      <c r="C37" s="6">
        <v>79317</v>
      </c>
      <c r="D37" s="6"/>
      <c r="E37" s="6">
        <v>79317000000</v>
      </c>
      <c r="F37" s="6"/>
      <c r="G37" s="6">
        <v>76923307172</v>
      </c>
      <c r="H37" s="6"/>
      <c r="I37" s="6">
        <f t="shared" si="0"/>
        <v>2393692828</v>
      </c>
      <c r="J37" s="6"/>
      <c r="K37" s="6">
        <v>79317</v>
      </c>
      <c r="L37" s="6"/>
      <c r="M37" s="6">
        <v>79317000000</v>
      </c>
      <c r="N37" s="6"/>
      <c r="O37" s="6">
        <v>76923307172</v>
      </c>
      <c r="P37" s="6"/>
      <c r="Q37" s="6">
        <f t="shared" si="1"/>
        <v>2393692828</v>
      </c>
    </row>
    <row r="38" spans="1:17" x14ac:dyDescent="0.55000000000000004">
      <c r="A38" s="3" t="s">
        <v>239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6">
        <v>12701</v>
      </c>
      <c r="L38" s="6"/>
      <c r="M38" s="6">
        <v>12701000000</v>
      </c>
      <c r="N38" s="6"/>
      <c r="O38" s="6">
        <v>12520928871</v>
      </c>
      <c r="P38" s="6"/>
      <c r="Q38" s="6">
        <f t="shared" si="1"/>
        <v>180071129</v>
      </c>
    </row>
    <row r="39" spans="1:17" ht="24.75" thickBot="1" x14ac:dyDescent="0.6">
      <c r="C39" s="6"/>
      <c r="D39" s="6"/>
      <c r="E39" s="7">
        <f>SUM(E8:E38)</f>
        <v>1365029584308</v>
      </c>
      <c r="F39" s="6"/>
      <c r="G39" s="7">
        <f>SUM(G8:G38)</f>
        <v>1480736632429</v>
      </c>
      <c r="H39" s="6"/>
      <c r="I39" s="7">
        <f>SUM(I8:I38)</f>
        <v>-115707048121</v>
      </c>
      <c r="J39" s="6"/>
      <c r="K39" s="6"/>
      <c r="L39" s="6"/>
      <c r="M39" s="7">
        <f>SUM(SUM(M8:M38))</f>
        <v>1757673162238</v>
      </c>
      <c r="N39" s="6"/>
      <c r="O39" s="7">
        <f>SUM(O8:O38)</f>
        <v>1827072658216</v>
      </c>
      <c r="P39" s="6"/>
      <c r="Q39" s="7">
        <f>SUM(Q8:Q38)</f>
        <v>-69399495978</v>
      </c>
    </row>
    <row r="40" spans="1:17" ht="24.75" thickTop="1" x14ac:dyDescent="0.55000000000000004"/>
    <row r="41" spans="1:17" x14ac:dyDescent="0.55000000000000004"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x14ac:dyDescent="0.55000000000000004">
      <c r="G42" s="4"/>
      <c r="I42" s="4"/>
      <c r="O42" s="4"/>
      <c r="Q42" s="4"/>
    </row>
    <row r="43" spans="1:17" x14ac:dyDescent="0.55000000000000004"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5" spans="1:17" x14ac:dyDescent="0.55000000000000004"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x14ac:dyDescent="0.55000000000000004">
      <c r="G46" s="4"/>
      <c r="I46" s="4"/>
      <c r="O46" s="4"/>
      <c r="Q46" s="4"/>
    </row>
    <row r="47" spans="1:17" x14ac:dyDescent="0.55000000000000004"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2021-07-27T03:44:17Z</dcterms:created>
  <dcterms:modified xsi:type="dcterms:W3CDTF">2021-08-01T08:26:47Z</dcterms:modified>
</cp:coreProperties>
</file>