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پرتفوی خرداد\"/>
    </mc:Choice>
  </mc:AlternateContent>
  <xr:revisionPtr revIDLastSave="0" documentId="13_ncr:1_{7661C2D5-8B46-45D5-A50E-51CA31EE46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6" r:id="rId1"/>
    <sheet name="سهام" sheetId="1" r:id="rId2"/>
    <sheet name="تبعی" sheetId="2" r:id="rId3"/>
    <sheet name="اوراق مشارکت" sheetId="3" r:id="rId4"/>
    <sheet name="سپرده" sheetId="6" r:id="rId5"/>
    <sheet name="جمع درآمدها" sheetId="15" r:id="rId6"/>
    <sheet name="سود اوراق بهادار و سپرده بانکی" sheetId="7" r:id="rId7"/>
    <sheet name="درآمد سود سهام" sheetId="8" r:id="rId8"/>
    <sheet name="درآمد ناشی از تغییر قیمت اوراق" sheetId="9" r:id="rId9"/>
    <sheet name="درآمد ناشی از فروش" sheetId="10" r:id="rId10"/>
    <sheet name="سرمایه‌گذاری در سهام" sheetId="11" r:id="rId11"/>
    <sheet name="سرمایه‌گذاری در اوراق بهادار" sheetId="12" r:id="rId12"/>
    <sheet name="درآمد سپرده بانکی" sheetId="13" r:id="rId13"/>
    <sheet name="سایر درآمدها" sheetId="14" r:id="rId1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K42" i="3" l="1"/>
  <c r="C10" i="15"/>
  <c r="C9" i="15"/>
  <c r="C8" i="15"/>
  <c r="C7" i="15"/>
  <c r="U86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69" i="11"/>
  <c r="U70" i="11"/>
  <c r="U71" i="11"/>
  <c r="U72" i="11"/>
  <c r="U73" i="11"/>
  <c r="U74" i="11"/>
  <c r="U75" i="11"/>
  <c r="U76" i="11"/>
  <c r="U77" i="11"/>
  <c r="U78" i="11"/>
  <c r="U79" i="11"/>
  <c r="U80" i="11"/>
  <c r="U81" i="11"/>
  <c r="U82" i="11"/>
  <c r="U83" i="11"/>
  <c r="U84" i="11"/>
  <c r="U85" i="11"/>
  <c r="U8" i="11"/>
  <c r="K86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" i="11"/>
  <c r="S82" i="11"/>
  <c r="S86" i="11"/>
  <c r="Q86" i="11"/>
  <c r="O86" i="11"/>
  <c r="M86" i="11"/>
  <c r="I86" i="11"/>
  <c r="G86" i="11"/>
  <c r="E86" i="11"/>
  <c r="C86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3" i="11"/>
  <c r="S84" i="11"/>
  <c r="S85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" i="11"/>
  <c r="O115" i="9"/>
  <c r="M115" i="9"/>
  <c r="G115" i="9"/>
  <c r="E115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8" i="9"/>
  <c r="K25" i="8"/>
  <c r="I8" i="12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E20" i="10"/>
  <c r="C41" i="12"/>
  <c r="E41" i="12"/>
  <c r="G41" i="12"/>
  <c r="I40" i="12"/>
  <c r="E9" i="14"/>
  <c r="C9" i="14"/>
  <c r="E11" i="13"/>
  <c r="G9" i="13" s="1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G11" i="15"/>
  <c r="I11" i="13"/>
  <c r="K9" i="13" s="1"/>
  <c r="K8" i="13"/>
  <c r="K41" i="12"/>
  <c r="M41" i="12"/>
  <c r="O41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8" i="12"/>
  <c r="Q9" i="10"/>
  <c r="Q10" i="10"/>
  <c r="Q11" i="10"/>
  <c r="Q12" i="10"/>
  <c r="Q13" i="10"/>
  <c r="Q14" i="10"/>
  <c r="Q15" i="10"/>
  <c r="Q16" i="10"/>
  <c r="Q17" i="10"/>
  <c r="Q18" i="10"/>
  <c r="Q19" i="10"/>
  <c r="Q8" i="10"/>
  <c r="Q20" i="10" s="1"/>
  <c r="I9" i="10"/>
  <c r="I10" i="10"/>
  <c r="I11" i="10"/>
  <c r="I12" i="10"/>
  <c r="I13" i="10"/>
  <c r="I14" i="10"/>
  <c r="I15" i="10"/>
  <c r="I16" i="10"/>
  <c r="I17" i="10"/>
  <c r="I18" i="10"/>
  <c r="I19" i="10"/>
  <c r="I8" i="10"/>
  <c r="I20" i="10" s="1"/>
  <c r="G20" i="10"/>
  <c r="M20" i="10"/>
  <c r="O20" i="10"/>
  <c r="I25" i="8"/>
  <c r="O25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8" i="8"/>
  <c r="Q25" i="8"/>
  <c r="T22" i="7"/>
  <c r="S18" i="7"/>
  <c r="Q18" i="7"/>
  <c r="O18" i="7"/>
  <c r="M18" i="7"/>
  <c r="K18" i="7"/>
  <c r="I18" i="7"/>
  <c r="S11" i="6"/>
  <c r="K11" i="6"/>
  <c r="M11" i="6"/>
  <c r="O11" i="6"/>
  <c r="Q11" i="6"/>
  <c r="AI42" i="3"/>
  <c r="AG42" i="3"/>
  <c r="AA42" i="3"/>
  <c r="W42" i="3"/>
  <c r="S42" i="3"/>
  <c r="Q42" i="3"/>
  <c r="Y87" i="1"/>
  <c r="W87" i="1"/>
  <c r="U87" i="1"/>
  <c r="K87" i="1"/>
  <c r="G87" i="1"/>
  <c r="E87" i="1"/>
  <c r="O87" i="1"/>
  <c r="Q115" i="9" l="1"/>
  <c r="I115" i="9"/>
  <c r="C11" i="15"/>
  <c r="M25" i="8"/>
  <c r="Q41" i="12"/>
  <c r="I41" i="12"/>
  <c r="K10" i="13"/>
  <c r="K11" i="13" s="1"/>
  <c r="G8" i="13"/>
  <c r="G10" i="13"/>
  <c r="S25" i="8"/>
  <c r="E8" i="15" l="1"/>
  <c r="E7" i="15"/>
  <c r="E10" i="15"/>
  <c r="E9" i="15"/>
  <c r="G11" i="13"/>
  <c r="E11" i="15" l="1"/>
</calcChain>
</file>

<file path=xl/sharedStrings.xml><?xml version="1.0" encoding="utf-8"?>
<sst xmlns="http://schemas.openxmlformats.org/spreadsheetml/2006/main" count="972" uniqueCount="272">
  <si>
    <t>صندوق سرمایه‌گذاری مشترک پیشتاز</t>
  </si>
  <si>
    <t>صورت وضعیت پورتفوی</t>
  </si>
  <si>
    <t>برای ماه منتهی به 1401/03/31</t>
  </si>
  <si>
    <t>نام شرکت</t>
  </si>
  <si>
    <t>1401/02/31</t>
  </si>
  <si>
    <t>تغییرات طی دوره</t>
  </si>
  <si>
    <t>1401/03/31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</si>
  <si>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</si>
  <si>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</si>
  <si>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</si>
  <si>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</si>
  <si>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</si>
  <si>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</si>
  <si>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</si>
  <si>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</si>
  <si>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</si>
  <si>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بانک خاورمیانه</t>
  </si>
  <si>
    <t>بیمه نوین</t>
  </si>
  <si>
    <t>پالایش نفت اصفهان</t>
  </si>
  <si>
    <t>پالایش نفت تبریز</t>
  </si>
  <si>
    <t>پالایش نفت شیراز</t>
  </si>
  <si>
    <t>پتروشیمی امیرکبیر</t>
  </si>
  <si>
    <t>پتروشیمی پارس</t>
  </si>
  <si>
    <t>پتروشیمی پردیس</t>
  </si>
  <si>
    <t>پتروشیمی تندگویان</t>
  </si>
  <si>
    <t>پتروشیمی جم</t>
  </si>
  <si>
    <t>پتروشیمی خراسان</t>
  </si>
  <si>
    <t>پتروشیمی غدیر</t>
  </si>
  <si>
    <t>پتروشیمی‌شیراز</t>
  </si>
  <si>
    <t>پلی پروپیلن جم - جم پیلن</t>
  </si>
  <si>
    <t>پلیمر آریا ساسول</t>
  </si>
  <si>
    <t>تامین سرمایه نوین</t>
  </si>
  <si>
    <t>تراکتورسازی‌ایران‌</t>
  </si>
  <si>
    <t>توسعه معدنی و صنعتی صبانور</t>
  </si>
  <si>
    <t>توسعه‌معادن‌وفلزات‌</t>
  </si>
  <si>
    <t>تولید ژلاتین کپسول ایران</t>
  </si>
  <si>
    <t>ح . سرمایه گذاری صبا تامین</t>
  </si>
  <si>
    <t>ح . سیمان‌ارومیه‌</t>
  </si>
  <si>
    <t>ح. پالایش نفت تبریز</t>
  </si>
  <si>
    <t>حفاری شمال</t>
  </si>
  <si>
    <t>داروپخش‌ (هلدینگ‌</t>
  </si>
  <si>
    <t>داروسازی شهید قاضی</t>
  </si>
  <si>
    <t>داروسازی‌ ابوریحان‌</t>
  </si>
  <si>
    <t>داروسازی‌ اکسیر</t>
  </si>
  <si>
    <t>زغال سنگ پروده طبس</t>
  </si>
  <si>
    <t>سپنتا</t>
  </si>
  <si>
    <t>سپید ماکیان</t>
  </si>
  <si>
    <t>سپیدار سیستم آسیا</t>
  </si>
  <si>
    <t>سرمایه گذاری دارویی تامین</t>
  </si>
  <si>
    <t>سرمایه گذاری صبا تامین</t>
  </si>
  <si>
    <t>سرمایه گذاری صدرتامین</t>
  </si>
  <si>
    <t>سرمایه‌ گذاری‌ پارس‌ توشه‌</t>
  </si>
  <si>
    <t>سرمایه‌گذاری‌ سپه‌</t>
  </si>
  <si>
    <t>سرمایه‌گذاری‌صندوق‌بازنشستگی‌</t>
  </si>
  <si>
    <t>سرمایه‌گذاری‌غدیر(هلدینگ‌</t>
  </si>
  <si>
    <t>سنگ آهن گهرزمین</t>
  </si>
  <si>
    <t>سیمان خوزستان</t>
  </si>
  <si>
    <t>سیمان‌ بجنورد</t>
  </si>
  <si>
    <t>سیمان‌ شرق‌</t>
  </si>
  <si>
    <t>سیمان‌ صوفیان‌</t>
  </si>
  <si>
    <t>سیمان‌ارومیه‌</t>
  </si>
  <si>
    <t>سیمان‌مازندران‌</t>
  </si>
  <si>
    <t>سیمان‌هگمتان‌</t>
  </si>
  <si>
    <t>شرکت آهن و فولاد ارفع</t>
  </si>
  <si>
    <t>شهد</t>
  </si>
  <si>
    <t>شیرپاستوریزه پگاه گیلان</t>
  </si>
  <si>
    <t>شیشه سازی مینا</t>
  </si>
  <si>
    <t>شیشه‌ قزوین‌</t>
  </si>
  <si>
    <t>شیشه‌ و گاز</t>
  </si>
  <si>
    <t>صنایع پتروشیمی خلیج فارس</t>
  </si>
  <si>
    <t>صنایع پتروشیمی کرمانشاه</t>
  </si>
  <si>
    <t>فجر انرژی خلیج فارس</t>
  </si>
  <si>
    <t>فرآورده‌های‌ تزریقی‌ ایران‌</t>
  </si>
  <si>
    <t>فروسیلیس‌ ایران‌</t>
  </si>
  <si>
    <t>فولاد  خوزستان</t>
  </si>
  <si>
    <t>فولاد امیرکبیرکاشان</t>
  </si>
  <si>
    <t>فولاد مبارکه اصفهان</t>
  </si>
  <si>
    <t>فولاد کاوه جنوب کیش</t>
  </si>
  <si>
    <t>قندهکمتان‌</t>
  </si>
  <si>
    <t>گروه مدیریت سرمایه گذاری امید</t>
  </si>
  <si>
    <t>گسترش نفت و گاز پارسیان</t>
  </si>
  <si>
    <t>مبین انرژی خلیج فارس</t>
  </si>
  <si>
    <t>مس‌ شهیدباهنر</t>
  </si>
  <si>
    <t>معدنی‌ املاح‌  ایران‌</t>
  </si>
  <si>
    <t>ملی‌ صنایع‌ مس‌ ایران‌</t>
  </si>
  <si>
    <t>نفت ایرانول</t>
  </si>
  <si>
    <t>نفت‌ بهران‌</t>
  </si>
  <si>
    <t>همکاران سیستم</t>
  </si>
  <si>
    <t>کارخانجات‌ قند قزوین‌</t>
  </si>
  <si>
    <t>کاشی‌ وسرامیک‌ حافظ‌</t>
  </si>
  <si>
    <t>ح . سرمایه‌گذاری‌ سپه‌</t>
  </si>
  <si>
    <t>ح . داروسازی‌ اکسیر</t>
  </si>
  <si>
    <t>ح . توسعه‌معادن‌وفلزات‌</t>
  </si>
  <si>
    <t>تعداد اوراق تبعی</t>
  </si>
  <si>
    <t>قیمت اعمال</t>
  </si>
  <si>
    <t>تاریخ اعمال</t>
  </si>
  <si>
    <t>نرخ موثر</t>
  </si>
  <si>
    <t>اختیارف ت کیمیا-28750-01/06/16</t>
  </si>
  <si>
    <t>1401/06/16</t>
  </si>
  <si>
    <t>اختیارف ت فارس11832-1401/04/12</t>
  </si>
  <si>
    <t>1401/04/12</t>
  </si>
  <si>
    <t>اختیارف ت سپید6778-01/04/22</t>
  </si>
  <si>
    <t>1401/04/22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</si>
  <si>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</si>
  <si>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</si>
  <si>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</si>
  <si>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</si>
  <si>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</si>
  <si>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</si>
  <si>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</si>
  <si>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</si>
  <si>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اسنادخزانه-م10بودجه99-020807</t>
  </si>
  <si>
    <t>بله</t>
  </si>
  <si>
    <t>1399/11/21</t>
  </si>
  <si>
    <t>1402/08/07</t>
  </si>
  <si>
    <t>اسنادخزانه-م11بودجه99-020906</t>
  </si>
  <si>
    <t>1400/01/11</t>
  </si>
  <si>
    <t>1402/09/06</t>
  </si>
  <si>
    <t>اسنادخزانه-م14بودجه98-010318</t>
  </si>
  <si>
    <t>1398/08/11</t>
  </si>
  <si>
    <t>1401/03/18</t>
  </si>
  <si>
    <t>اسنادخزانه-م14بودجه99-021025</t>
  </si>
  <si>
    <t>1400/01/08</t>
  </si>
  <si>
    <t>1402/10/25</t>
  </si>
  <si>
    <t>اسنادخزانه-م15بودجه98-010406</t>
  </si>
  <si>
    <t>1398/07/13</t>
  </si>
  <si>
    <t>1401/04/06</t>
  </si>
  <si>
    <t>اسنادخزانه-م16بودجه98-010503</t>
  </si>
  <si>
    <t>1398/09/24</t>
  </si>
  <si>
    <t>1401/05/03</t>
  </si>
  <si>
    <t>اسنادخزانه-م17بودجه98-010512</t>
  </si>
  <si>
    <t>1398/11/07</t>
  </si>
  <si>
    <t>1401/05/12</t>
  </si>
  <si>
    <t>اسنادخزانه-م18بودجه98-010614</t>
  </si>
  <si>
    <t>1398/11/12</t>
  </si>
  <si>
    <t>1401/06/14</t>
  </si>
  <si>
    <t>اسنادخزانه-م18بودجه99-010323</t>
  </si>
  <si>
    <t>1400/01/14</t>
  </si>
  <si>
    <t>1401/03/23</t>
  </si>
  <si>
    <t>اسنادخزانه-م1بودجه00-030821</t>
  </si>
  <si>
    <t>1400/02/22</t>
  </si>
  <si>
    <t>1403/08/21</t>
  </si>
  <si>
    <t>اسنادخزانه-م1بودجه99-010621</t>
  </si>
  <si>
    <t>1399/09/01</t>
  </si>
  <si>
    <t>1401/06/21</t>
  </si>
  <si>
    <t>اسنادخزانه-م20بودجه98-020806</t>
  </si>
  <si>
    <t>1399/02/20</t>
  </si>
  <si>
    <t>1402/08/06</t>
  </si>
  <si>
    <t>اسنادخزانه-م21بودجه98-020906</t>
  </si>
  <si>
    <t>1399/01/27</t>
  </si>
  <si>
    <t>اسنادخزانه-م2بودجه00-031024</t>
  </si>
  <si>
    <t>1403/10/24</t>
  </si>
  <si>
    <t>اسنادخزانه-م2بودجه99-011019</t>
  </si>
  <si>
    <t>1399/06/19</t>
  </si>
  <si>
    <t>1401/10/19</t>
  </si>
  <si>
    <t>اسنادخزانه-م3بودجه00-030418</t>
  </si>
  <si>
    <t>1403/04/18</t>
  </si>
  <si>
    <t>اسنادخزانه-م3بودجه99-011110</t>
  </si>
  <si>
    <t>1399/06/22</t>
  </si>
  <si>
    <t>1401/11/10</t>
  </si>
  <si>
    <t>اسنادخزانه-م4بودجه00-030522</t>
  </si>
  <si>
    <t>1400/03/11</t>
  </si>
  <si>
    <t>1403/05/22</t>
  </si>
  <si>
    <t>اسنادخزانه-م4بودجه99-011215</t>
  </si>
  <si>
    <t>1399/07/23</t>
  </si>
  <si>
    <t>1401/12/15</t>
  </si>
  <si>
    <t>اسنادخزانه-م5بودجه00-030626</t>
  </si>
  <si>
    <t>اسنادخزانه-م5بودجه99-020218</t>
  </si>
  <si>
    <t>1399/09/05</t>
  </si>
  <si>
    <t>1402/02/18</t>
  </si>
  <si>
    <t>اسنادخزانه-م6بودجه99-020321</t>
  </si>
  <si>
    <t>1399/08/27</t>
  </si>
  <si>
    <t>1402/03/21</t>
  </si>
  <si>
    <t>اسنادخزانه-م7بودجه99-020704</t>
  </si>
  <si>
    <t>1399/09/25</t>
  </si>
  <si>
    <t>1402/07/04</t>
  </si>
  <si>
    <t>اسنادخزانه-م8بودجه00-030919</t>
  </si>
  <si>
    <t>1400/06/16</t>
  </si>
  <si>
    <t>1403/09/19</t>
  </si>
  <si>
    <t>اسنادخزانه-م8بودجه99-020606</t>
  </si>
  <si>
    <t>1402/06/06</t>
  </si>
  <si>
    <t>اسنادخزانه-م9بودجه99-020316</t>
  </si>
  <si>
    <t>1399/10/15</t>
  </si>
  <si>
    <t>1402/03/16</t>
  </si>
  <si>
    <t>مرابحه عام دولت3-ش.خ 0103</t>
  </si>
  <si>
    <t>1399/04/03</t>
  </si>
  <si>
    <t>1401/03/03</t>
  </si>
  <si>
    <t>مرابحه عام دولت70-ش.خ0112</t>
  </si>
  <si>
    <t>1399/11/07</t>
  </si>
  <si>
    <t>1401/12/07</t>
  </si>
  <si>
    <t>مرابحه عام دولت86-ش.خ020404</t>
  </si>
  <si>
    <t>1400/03/04</t>
  </si>
  <si>
    <t>1402/04/04</t>
  </si>
  <si>
    <t>مرابحه عام دولتی64-ش.خ0111</t>
  </si>
  <si>
    <t>1399/10/09</t>
  </si>
  <si>
    <t>1401/11/09</t>
  </si>
  <si>
    <t>منفعت دولت5-ش.خاص کاردان0108</t>
  </si>
  <si>
    <t>1398/08/18</t>
  </si>
  <si>
    <t>1401/08/18</t>
  </si>
  <si>
    <t>منفعت دولتی4-شرایط خاص14010729</t>
  </si>
  <si>
    <t>1398/07/29</t>
  </si>
  <si>
    <t>1401/07/29</t>
  </si>
  <si>
    <t>مرابحه عام دولت104-ش.خ020303</t>
  </si>
  <si>
    <t>1402/03/03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</si>
  <si>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</si>
  <si>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</si>
  <si>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</si>
  <si>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</si>
  <si>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</si>
  <si>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</si>
  <si>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</si>
  <si>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</si>
  <si>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</si>
  <si>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</si>
  <si>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5802399850</t>
  </si>
  <si>
    <t>سپرده کوتاه مدت</t>
  </si>
  <si>
    <t>1395/07/14</t>
  </si>
  <si>
    <t>بانک پاسارگاد هفتم تیر</t>
  </si>
  <si>
    <t>207-8100-15111111-1</t>
  </si>
  <si>
    <t>1399/05/25</t>
  </si>
  <si>
    <t>بانک تجارت کار</t>
  </si>
  <si>
    <t>156386189</t>
  </si>
  <si>
    <t>1400/05/12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</si>
  <si>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</si>
  <si>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</si>
  <si>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</si>
  <si>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</si>
  <si>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</si>
  <si>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</si>
  <si>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</si>
  <si>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</si>
  <si>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</si>
  <si>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</si>
  <si>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</si>
  <si>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</si>
  <si>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</si>
  <si>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</si>
  <si>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</si>
  <si>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</si>
  <si>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1401/03/10</t>
  </si>
  <si>
    <t>1401/03/04</t>
  </si>
  <si>
    <t>1401/03/29</t>
  </si>
  <si>
    <t>1401/03/16</t>
  </si>
  <si>
    <t>1401/03/01</t>
  </si>
  <si>
    <t>1401/03/28</t>
  </si>
  <si>
    <t>1401/03/02</t>
  </si>
  <si>
    <t>1401/03/17</t>
  </si>
  <si>
    <t>1401/03/07</t>
  </si>
  <si>
    <t>1401/03/11</t>
  </si>
  <si>
    <t>1401/03/08</t>
  </si>
  <si>
    <t>بهای فروش</t>
  </si>
  <si>
    <t>ارزش دفتری</t>
  </si>
  <si>
    <t>سود و زیان ناشی از تغییر قیمت</t>
  </si>
  <si>
    <t>سود و زیان ناشی از فروش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</si>
  <si>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</si>
  <si>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</si>
  <si>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</si>
  <si>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</si>
  <si>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</si>
  <si>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</si>
  <si>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</si>
  <si>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</si>
  <si>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</si>
  <si>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</si>
  <si>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</si>
  <si>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</si>
  <si>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</si>
  <si>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</si>
  <si>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-</t>
  </si>
  <si>
    <t>سایر درآمدهای تنزیل سود سهام</t>
  </si>
  <si>
    <t>از ابتدای سال مالی</t>
  </si>
  <si>
    <t xml:space="preserve"> 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</si>
</sst>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name val="Calibri"/>
    </font>
    <font>
      <sz val="11"/>
      <name val="Calibri"/>
      <family val="2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sz val="16"/>
      <color rgb="FF000000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0" xfId="0" applyNumberFormat="1" applyFont="1" applyBorder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2" applyNumberFormat="1" applyFont="1" applyBorder="1" applyAlignment="1">
      <alignment horizontal="center"/>
    </xf>
    <xf numFmtId="0" fontId="2" fillId="0" borderId="0" xfId="0" applyFont="1" applyBorder="1"/>
    <xf numFmtId="0" fontId="3" fillId="0" borderId="1" xfId="0" applyFont="1" applyBorder="1" applyAlignment="1">
      <alignment horizontal="center" vertical="center"/>
    </xf>
    <xf numFmtId="164" fontId="2" fillId="0" borderId="0" xfId="1" applyNumberFormat="1" applyFont="1"/>
    <xf numFmtId="3" fontId="2" fillId="0" borderId="2" xfId="0" applyNumberFormat="1" applyFont="1" applyBorder="1"/>
    <xf numFmtId="37" fontId="2" fillId="0" borderId="0" xfId="0" applyNumberFormat="1" applyFont="1"/>
    <xf numFmtId="37" fontId="2" fillId="0" borderId="2" xfId="0" applyNumberFormat="1" applyFont="1" applyBorder="1"/>
    <xf numFmtId="37" fontId="2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0" fontId="2" fillId="0" borderId="2" xfId="0" applyNumberFormat="1" applyFont="1" applyBorder="1" applyAlignment="1">
      <alignment horizontal="center"/>
    </xf>
    <xf numFmtId="3" fontId="2" fillId="0" borderId="0" xfId="0" applyNumberFormat="1" applyFont="1" applyFill="1"/>
    <xf numFmtId="0" fontId="2" fillId="0" borderId="0" xfId="0" applyFont="1" applyFill="1"/>
    <xf numFmtId="37" fontId="2" fillId="0" borderId="0" xfId="0" applyNumberFormat="1" applyFont="1" applyFill="1"/>
    <xf numFmtId="37" fontId="2" fillId="0" borderId="2" xfId="0" applyNumberFormat="1" applyFont="1" applyFill="1" applyBorder="1"/>
    <xf numFmtId="10" fontId="2" fillId="0" borderId="2" xfId="1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514350</xdr:colOff>
          <xdr:row>32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34A7CD48-2A41-2256-66AA-CDF0D52CDE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4896D-E81C-47BD-95E9-A5C86477084B}">
  <dimension ref="A1"/>
  <sheetViews>
    <sheetView rightToLeft="1" tabSelected="1" workbookViewId="0">
      <selection activeCell="H36" sqref="H36"/>
    </sheetView>
  </sheetViews>
  <sheetFormatPr defaultRowHeight="15"/>
  <sheetData/>
  <pageMargins left="0.7" right="0.7" top="0.75" bottom="0.75" header="0.3" footer="0.3"/>
  <pageSetup orientation="portrait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9</xdr:col>
                <xdr:colOff>514350</xdr:colOff>
                <xdr:row>32</xdr:row>
                <xdr:rowOff>161925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26"/>
  <sheetViews>
    <sheetView rightToLeft="1" topLeftCell="A5" workbookViewId="0">
      <selection activeCell="G23" sqref="G23"/>
    </sheetView>
  </sheetViews>
  <sheetFormatPr defaultRowHeight="24"/>
  <cols>
    <col min="1" max="1" width="34.85546875" style="1" bestFit="1" customWidth="1"/>
    <col min="2" max="2" width="1" style="1" customWidth="1"/>
    <col min="3" max="3" width="11.28515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2.570312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24.75">
      <c r="A3" s="27" t="s">
        <v>223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24.75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6" spans="1:17" ht="24.75">
      <c r="A6" s="28" t="s">
        <v>3</v>
      </c>
      <c r="C6" s="29" t="s">
        <v>225</v>
      </c>
      <c r="D6" s="29" t="s">
        <v>225</v>
      </c>
      <c r="E6" s="29" t="s">
        <v>225</v>
      </c>
      <c r="F6" s="29" t="s">
        <v>225</v>
      </c>
      <c r="G6" s="29" t="s">
        <v>225</v>
      </c>
      <c r="H6" s="29" t="s">
        <v>225</v>
      </c>
      <c r="I6" s="29" t="s">
        <v>225</v>
      </c>
      <c r="K6" s="29" t="s">
        <v>226</v>
      </c>
      <c r="L6" s="29" t="s">
        <v>226</v>
      </c>
      <c r="M6" s="29" t="s">
        <v>226</v>
      </c>
      <c r="N6" s="29" t="s">
        <v>226</v>
      </c>
      <c r="O6" s="29" t="s">
        <v>226</v>
      </c>
      <c r="P6" s="29" t="s">
        <v>226</v>
      </c>
      <c r="Q6" s="29" t="s">
        <v>226</v>
      </c>
    </row>
    <row r="7" spans="1:17" ht="24.75">
      <c r="A7" s="29" t="s">
        <v>3</v>
      </c>
      <c r="C7" s="29" t="s">
        <v>7</v>
      </c>
      <c r="E7" s="29" t="s">
        <v>250</v>
      </c>
      <c r="G7" s="29" t="s">
        <v>251</v>
      </c>
      <c r="I7" s="29" t="s">
        <v>253</v>
      </c>
      <c r="K7" s="29" t="s">
        <v>7</v>
      </c>
      <c r="M7" s="29" t="s">
        <v>250</v>
      </c>
      <c r="O7" s="29" t="s">
        <v>251</v>
      </c>
      <c r="Q7" s="29" t="s">
        <v>253</v>
      </c>
    </row>
    <row r="8" spans="1:17">
      <c r="A8" s="1" t="s">
        <v>60</v>
      </c>
      <c r="C8" s="3">
        <v>80000</v>
      </c>
      <c r="E8" s="9">
        <v>2613057926</v>
      </c>
      <c r="F8" s="9"/>
      <c r="G8" s="9">
        <v>2291086447</v>
      </c>
      <c r="H8" s="9"/>
      <c r="I8" s="9">
        <f>E8-G8</f>
        <v>321971479</v>
      </c>
      <c r="J8" s="9"/>
      <c r="K8" s="9">
        <v>80000</v>
      </c>
      <c r="L8" s="9"/>
      <c r="M8" s="9">
        <v>2613057926</v>
      </c>
      <c r="N8" s="9"/>
      <c r="O8" s="9">
        <v>2291086447</v>
      </c>
      <c r="P8" s="9"/>
      <c r="Q8" s="9">
        <f>M8-O8</f>
        <v>321971479</v>
      </c>
    </row>
    <row r="9" spans="1:17">
      <c r="A9" s="1" t="s">
        <v>34</v>
      </c>
      <c r="C9" s="3">
        <v>100000</v>
      </c>
      <c r="E9" s="9">
        <v>566608500</v>
      </c>
      <c r="F9" s="9"/>
      <c r="G9" s="9">
        <v>651720234</v>
      </c>
      <c r="H9" s="9"/>
      <c r="I9" s="9">
        <f t="shared" ref="I9:I19" si="0">E9-G9</f>
        <v>-85111734</v>
      </c>
      <c r="J9" s="9"/>
      <c r="K9" s="9">
        <v>100000</v>
      </c>
      <c r="L9" s="9"/>
      <c r="M9" s="9">
        <v>566608500</v>
      </c>
      <c r="N9" s="9"/>
      <c r="O9" s="9">
        <v>651720234</v>
      </c>
      <c r="P9" s="9"/>
      <c r="Q9" s="9">
        <f t="shared" ref="Q9:Q19" si="1">M9-O9</f>
        <v>-85111734</v>
      </c>
    </row>
    <row r="10" spans="1:17">
      <c r="A10" s="1" t="s">
        <v>79</v>
      </c>
      <c r="C10" s="3">
        <v>11319510</v>
      </c>
      <c r="E10" s="9">
        <v>161681152666</v>
      </c>
      <c r="F10" s="9"/>
      <c r="G10" s="9">
        <v>166081864523</v>
      </c>
      <c r="H10" s="9"/>
      <c r="I10" s="9">
        <f t="shared" si="0"/>
        <v>-4400711857</v>
      </c>
      <c r="J10" s="9"/>
      <c r="K10" s="9">
        <v>11319510</v>
      </c>
      <c r="L10" s="9"/>
      <c r="M10" s="9">
        <v>161681152666</v>
      </c>
      <c r="N10" s="9"/>
      <c r="O10" s="9">
        <v>166081864523</v>
      </c>
      <c r="P10" s="9"/>
      <c r="Q10" s="9">
        <f t="shared" si="1"/>
        <v>-4400711857</v>
      </c>
    </row>
    <row r="11" spans="1:17">
      <c r="A11" s="1" t="s">
        <v>83</v>
      </c>
      <c r="C11" s="3">
        <v>741298</v>
      </c>
      <c r="E11" s="9">
        <v>9743918456</v>
      </c>
      <c r="F11" s="9"/>
      <c r="G11" s="9">
        <v>11384908370</v>
      </c>
      <c r="H11" s="9"/>
      <c r="I11" s="9">
        <f t="shared" si="0"/>
        <v>-1640989914</v>
      </c>
      <c r="J11" s="9"/>
      <c r="K11" s="9">
        <v>741298</v>
      </c>
      <c r="L11" s="9"/>
      <c r="M11" s="9">
        <v>9743918456</v>
      </c>
      <c r="N11" s="9"/>
      <c r="O11" s="9">
        <v>11384908370</v>
      </c>
      <c r="P11" s="9"/>
      <c r="Q11" s="9">
        <f t="shared" si="1"/>
        <v>-1640989914</v>
      </c>
    </row>
    <row r="12" spans="1:17">
      <c r="A12" s="1" t="s">
        <v>27</v>
      </c>
      <c r="C12" s="3">
        <v>567336</v>
      </c>
      <c r="E12" s="9">
        <v>56040330478</v>
      </c>
      <c r="F12" s="9"/>
      <c r="G12" s="9">
        <v>53378847200</v>
      </c>
      <c r="H12" s="9"/>
      <c r="I12" s="9">
        <f t="shared" si="0"/>
        <v>2661483278</v>
      </c>
      <c r="J12" s="9"/>
      <c r="K12" s="9">
        <v>567336</v>
      </c>
      <c r="L12" s="9"/>
      <c r="M12" s="9">
        <v>56040330478</v>
      </c>
      <c r="N12" s="9"/>
      <c r="O12" s="9">
        <v>53378847200</v>
      </c>
      <c r="P12" s="9"/>
      <c r="Q12" s="9">
        <f t="shared" si="1"/>
        <v>2661483278</v>
      </c>
    </row>
    <row r="13" spans="1:17">
      <c r="A13" s="1" t="s">
        <v>45</v>
      </c>
      <c r="C13" s="3">
        <v>22000</v>
      </c>
      <c r="E13" s="9">
        <v>14199761756</v>
      </c>
      <c r="F13" s="9"/>
      <c r="G13" s="9">
        <v>15537120507</v>
      </c>
      <c r="H13" s="9"/>
      <c r="I13" s="9">
        <f t="shared" si="0"/>
        <v>-1337358751</v>
      </c>
      <c r="J13" s="9"/>
      <c r="K13" s="9">
        <v>22000</v>
      </c>
      <c r="L13" s="9"/>
      <c r="M13" s="9">
        <v>14199761756</v>
      </c>
      <c r="N13" s="9"/>
      <c r="O13" s="9">
        <v>15537120507</v>
      </c>
      <c r="P13" s="9"/>
      <c r="Q13" s="9">
        <f t="shared" si="1"/>
        <v>-1337358751</v>
      </c>
    </row>
    <row r="14" spans="1:17">
      <c r="A14" s="1" t="s">
        <v>75</v>
      </c>
      <c r="C14" s="3">
        <v>2016418</v>
      </c>
      <c r="E14" s="9">
        <v>35865823756</v>
      </c>
      <c r="F14" s="9"/>
      <c r="G14" s="9">
        <v>40596607337</v>
      </c>
      <c r="H14" s="9"/>
      <c r="I14" s="9">
        <f t="shared" si="0"/>
        <v>-4730783581</v>
      </c>
      <c r="J14" s="9"/>
      <c r="K14" s="9">
        <v>2016418</v>
      </c>
      <c r="L14" s="9"/>
      <c r="M14" s="9">
        <v>35865823756</v>
      </c>
      <c r="N14" s="9"/>
      <c r="O14" s="9">
        <v>40596607337</v>
      </c>
      <c r="P14" s="9"/>
      <c r="Q14" s="9">
        <f t="shared" si="1"/>
        <v>-4730783581</v>
      </c>
    </row>
    <row r="15" spans="1:17">
      <c r="A15" s="1" t="s">
        <v>118</v>
      </c>
      <c r="C15" s="3">
        <v>124590</v>
      </c>
      <c r="E15" s="9">
        <v>124590000000</v>
      </c>
      <c r="F15" s="9"/>
      <c r="G15" s="9">
        <v>123209633205</v>
      </c>
      <c r="H15" s="9"/>
      <c r="I15" s="9">
        <f t="shared" si="0"/>
        <v>1380366795</v>
      </c>
      <c r="J15" s="9"/>
      <c r="K15" s="9">
        <v>124590</v>
      </c>
      <c r="L15" s="9"/>
      <c r="M15" s="9">
        <v>124590000000</v>
      </c>
      <c r="N15" s="9"/>
      <c r="O15" s="9">
        <v>123209633205</v>
      </c>
      <c r="P15" s="9"/>
      <c r="Q15" s="9">
        <f t="shared" si="1"/>
        <v>1380366795</v>
      </c>
    </row>
    <row r="16" spans="1:17">
      <c r="A16" s="1" t="s">
        <v>136</v>
      </c>
      <c r="C16" s="3">
        <v>136</v>
      </c>
      <c r="E16" s="9">
        <v>136000000</v>
      </c>
      <c r="F16" s="9"/>
      <c r="G16" s="9">
        <v>134200871</v>
      </c>
      <c r="H16" s="9"/>
      <c r="I16" s="9">
        <f t="shared" si="0"/>
        <v>1799129</v>
      </c>
      <c r="J16" s="9"/>
      <c r="K16" s="9">
        <v>136</v>
      </c>
      <c r="L16" s="9"/>
      <c r="M16" s="9">
        <v>136000000</v>
      </c>
      <c r="N16" s="9"/>
      <c r="O16" s="9">
        <v>134200871</v>
      </c>
      <c r="P16" s="9"/>
      <c r="Q16" s="9">
        <f t="shared" si="1"/>
        <v>1799129</v>
      </c>
    </row>
    <row r="17" spans="1:17">
      <c r="A17" s="1" t="s">
        <v>199</v>
      </c>
      <c r="C17" s="3">
        <v>400000</v>
      </c>
      <c r="E17" s="9">
        <v>396360022625</v>
      </c>
      <c r="F17" s="9"/>
      <c r="G17" s="9">
        <v>399923500724</v>
      </c>
      <c r="H17" s="9"/>
      <c r="I17" s="9">
        <f t="shared" si="0"/>
        <v>-3563478099</v>
      </c>
      <c r="J17" s="9"/>
      <c r="K17" s="9">
        <v>400000</v>
      </c>
      <c r="L17" s="9"/>
      <c r="M17" s="9">
        <v>396360022625</v>
      </c>
      <c r="N17" s="9"/>
      <c r="O17" s="9">
        <v>399923500724</v>
      </c>
      <c r="P17" s="9"/>
      <c r="Q17" s="9">
        <f t="shared" si="1"/>
        <v>-3563478099</v>
      </c>
    </row>
    <row r="18" spans="1:17">
      <c r="A18" s="1" t="s">
        <v>127</v>
      </c>
      <c r="C18" s="3">
        <v>40500</v>
      </c>
      <c r="E18" s="9">
        <v>39601820870</v>
      </c>
      <c r="F18" s="9"/>
      <c r="G18" s="9">
        <v>38991191566</v>
      </c>
      <c r="H18" s="9"/>
      <c r="I18" s="9">
        <f t="shared" si="0"/>
        <v>610629304</v>
      </c>
      <c r="J18" s="9"/>
      <c r="K18" s="9">
        <v>40500</v>
      </c>
      <c r="L18" s="9"/>
      <c r="M18" s="9">
        <v>39601820870</v>
      </c>
      <c r="N18" s="9"/>
      <c r="O18" s="9">
        <v>38991191566</v>
      </c>
      <c r="P18" s="9"/>
      <c r="Q18" s="9">
        <f t="shared" si="1"/>
        <v>610629304</v>
      </c>
    </row>
    <row r="19" spans="1:17">
      <c r="A19" s="1" t="s">
        <v>184</v>
      </c>
      <c r="C19" s="3">
        <v>734000</v>
      </c>
      <c r="E19" s="9">
        <v>734000000000</v>
      </c>
      <c r="F19" s="9"/>
      <c r="G19" s="9">
        <v>733199143564</v>
      </c>
      <c r="H19" s="9"/>
      <c r="I19" s="9">
        <f t="shared" si="0"/>
        <v>800856436</v>
      </c>
      <c r="J19" s="9"/>
      <c r="K19" s="9">
        <v>734000</v>
      </c>
      <c r="L19" s="9"/>
      <c r="M19" s="9">
        <v>734000000000</v>
      </c>
      <c r="N19" s="9"/>
      <c r="O19" s="9">
        <v>733199143564</v>
      </c>
      <c r="P19" s="9"/>
      <c r="Q19" s="9">
        <f t="shared" si="1"/>
        <v>800856436</v>
      </c>
    </row>
    <row r="20" spans="1:17" ht="24.75" thickBot="1">
      <c r="E20" s="19">
        <f>SUM(E8:E19)</f>
        <v>1575398497033</v>
      </c>
      <c r="F20" s="9"/>
      <c r="G20" s="19">
        <f>SUM(G8:G19)</f>
        <v>1585379824548</v>
      </c>
      <c r="H20" s="9"/>
      <c r="I20" s="19">
        <f>SUM(I8:I19)</f>
        <v>-9981327515</v>
      </c>
      <c r="J20" s="9"/>
      <c r="K20" s="9"/>
      <c r="L20" s="9"/>
      <c r="M20" s="19">
        <f>SUM(M8:M19)</f>
        <v>1575398497033</v>
      </c>
      <c r="N20" s="9"/>
      <c r="O20" s="19">
        <f>SUM(O8:O19)</f>
        <v>1585379824548</v>
      </c>
      <c r="P20" s="9"/>
      <c r="Q20" s="19">
        <f>SUM(Q8:Q19)</f>
        <v>-9981327515</v>
      </c>
    </row>
    <row r="21" spans="1:17" ht="24.75" thickTop="1"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>
      <c r="I22" s="3"/>
    </row>
    <row r="25" spans="1:17"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>
      <c r="I26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horizontalDpi="90" verticalDpi="9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87"/>
  <sheetViews>
    <sheetView rightToLeft="1" topLeftCell="A74" workbookViewId="0">
      <selection activeCell="I84" sqref="I84"/>
    </sheetView>
  </sheetViews>
  <sheetFormatPr defaultRowHeight="24"/>
  <cols>
    <col min="1" max="1" width="28.42578125" style="1" bestFit="1" customWidth="1"/>
    <col min="2" max="2" width="1" style="1" customWidth="1"/>
    <col min="3" max="3" width="19" style="1" bestFit="1" customWidth="1"/>
    <col min="4" max="4" width="1" style="1" customWidth="1"/>
    <col min="5" max="5" width="19.7109375" style="23" bestFit="1" customWidth="1"/>
    <col min="6" max="6" width="1" style="1" customWidth="1"/>
    <col min="7" max="7" width="15.85546875" style="1" bestFit="1" customWidth="1"/>
    <col min="8" max="8" width="1" style="1" customWidth="1"/>
    <col min="9" max="9" width="18.1406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9" style="1" bestFit="1" customWidth="1"/>
    <col min="14" max="14" width="1" style="1" customWidth="1"/>
    <col min="15" max="15" width="19.7109375" style="1" bestFit="1" customWidth="1"/>
    <col min="16" max="16" width="1" style="1" customWidth="1"/>
    <col min="17" max="17" width="15.85546875" style="1" bestFit="1" customWidth="1"/>
    <col min="18" max="18" width="1" style="1" customWidth="1"/>
    <col min="19" max="19" width="18.1406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ht="24.75">
      <c r="A3" s="27" t="s">
        <v>223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t="24.75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</row>
    <row r="6" spans="1:21" ht="24.75">
      <c r="A6" s="31" t="s">
        <v>3</v>
      </c>
      <c r="C6" s="29" t="s">
        <v>225</v>
      </c>
      <c r="D6" s="29" t="s">
        <v>225</v>
      </c>
      <c r="E6" s="29" t="s">
        <v>225</v>
      </c>
      <c r="F6" s="29" t="s">
        <v>225</v>
      </c>
      <c r="G6" s="29" t="s">
        <v>225</v>
      </c>
      <c r="H6" s="29" t="s">
        <v>225</v>
      </c>
      <c r="I6" s="29" t="s">
        <v>225</v>
      </c>
      <c r="J6" s="29" t="s">
        <v>225</v>
      </c>
      <c r="K6" s="29" t="s">
        <v>225</v>
      </c>
      <c r="M6" s="29" t="s">
        <v>226</v>
      </c>
      <c r="N6" s="29" t="s">
        <v>226</v>
      </c>
      <c r="O6" s="29" t="s">
        <v>226</v>
      </c>
      <c r="P6" s="29" t="s">
        <v>226</v>
      </c>
      <c r="Q6" s="29" t="s">
        <v>226</v>
      </c>
      <c r="R6" s="29" t="s">
        <v>226</v>
      </c>
      <c r="S6" s="29" t="s">
        <v>226</v>
      </c>
      <c r="T6" s="29" t="s">
        <v>226</v>
      </c>
      <c r="U6" s="29" t="s">
        <v>226</v>
      </c>
    </row>
    <row r="7" spans="1:21" ht="24.75">
      <c r="A7" s="32" t="s">
        <v>3</v>
      </c>
      <c r="C7" s="29" t="s">
        <v>254</v>
      </c>
      <c r="E7" s="33" t="s">
        <v>255</v>
      </c>
      <c r="G7" s="29" t="s">
        <v>256</v>
      </c>
      <c r="I7" s="29" t="s">
        <v>210</v>
      </c>
      <c r="K7" s="29" t="s">
        <v>257</v>
      </c>
      <c r="M7" s="29" t="s">
        <v>254</v>
      </c>
      <c r="O7" s="29" t="s">
        <v>255</v>
      </c>
      <c r="Q7" s="29" t="s">
        <v>256</v>
      </c>
      <c r="S7" s="29" t="s">
        <v>210</v>
      </c>
      <c r="U7" s="29" t="s">
        <v>257</v>
      </c>
    </row>
    <row r="8" spans="1:21">
      <c r="A8" s="1" t="s">
        <v>60</v>
      </c>
      <c r="C8" s="9">
        <v>0</v>
      </c>
      <c r="D8" s="9"/>
      <c r="E8" s="9">
        <v>32503359947</v>
      </c>
      <c r="F8" s="9"/>
      <c r="G8" s="9">
        <v>321971479</v>
      </c>
      <c r="H8" s="9"/>
      <c r="I8" s="9">
        <f>C8+E8+G8</f>
        <v>32825331426</v>
      </c>
      <c r="J8" s="9"/>
      <c r="K8" s="11">
        <f>I8/$I$86</f>
        <v>-7.8186133850971021E-2</v>
      </c>
      <c r="L8" s="9"/>
      <c r="M8" s="9">
        <v>0</v>
      </c>
      <c r="N8" s="9"/>
      <c r="O8" s="9">
        <v>32503359947</v>
      </c>
      <c r="P8" s="9"/>
      <c r="Q8" s="9">
        <v>321971479</v>
      </c>
      <c r="R8" s="9"/>
      <c r="S8" s="9">
        <f>M8+O8+Q8</f>
        <v>32825331426</v>
      </c>
      <c r="T8" s="17"/>
      <c r="U8" s="11">
        <f>S8/$S$86</f>
        <v>-7.8186133850971021E-2</v>
      </c>
    </row>
    <row r="9" spans="1:21">
      <c r="A9" s="1" t="s">
        <v>34</v>
      </c>
      <c r="C9" s="9">
        <v>0</v>
      </c>
      <c r="D9" s="9"/>
      <c r="E9" s="9">
        <v>-60994264166</v>
      </c>
      <c r="F9" s="9"/>
      <c r="G9" s="9">
        <v>-85111734</v>
      </c>
      <c r="H9" s="9"/>
      <c r="I9" s="9">
        <f t="shared" ref="I9:I72" si="0">C9+E9+G9</f>
        <v>-61079375900</v>
      </c>
      <c r="J9" s="9"/>
      <c r="K9" s="11">
        <f t="shared" ref="K9:K72" si="1">I9/$I$86</f>
        <v>0.14548399215456478</v>
      </c>
      <c r="L9" s="9"/>
      <c r="M9" s="9">
        <v>0</v>
      </c>
      <c r="N9" s="9"/>
      <c r="O9" s="9">
        <v>-60994264166</v>
      </c>
      <c r="P9" s="9"/>
      <c r="Q9" s="9">
        <v>-85111734</v>
      </c>
      <c r="R9" s="9"/>
      <c r="S9" s="9">
        <f t="shared" ref="S9:S72" si="2">M9+O9+Q9</f>
        <v>-61079375900</v>
      </c>
      <c r="T9" s="17"/>
      <c r="U9" s="11">
        <f t="shared" ref="U9:U72" si="3">S9/$S$86</f>
        <v>0.14548399215456478</v>
      </c>
    </row>
    <row r="10" spans="1:21">
      <c r="A10" s="1" t="s">
        <v>83</v>
      </c>
      <c r="C10" s="9">
        <v>32784805866</v>
      </c>
      <c r="D10" s="9"/>
      <c r="E10" s="9">
        <v>-41110971981</v>
      </c>
      <c r="F10" s="9"/>
      <c r="G10" s="9">
        <v>-1640989914</v>
      </c>
      <c r="H10" s="9"/>
      <c r="I10" s="9">
        <f t="shared" si="0"/>
        <v>-9967156029</v>
      </c>
      <c r="J10" s="9"/>
      <c r="K10" s="11">
        <f t="shared" si="1"/>
        <v>2.374061011855164E-2</v>
      </c>
      <c r="L10" s="9"/>
      <c r="M10" s="9">
        <v>32784805866</v>
      </c>
      <c r="N10" s="9"/>
      <c r="O10" s="9">
        <v>-41110971981</v>
      </c>
      <c r="P10" s="9"/>
      <c r="Q10" s="9">
        <v>-1640989914</v>
      </c>
      <c r="R10" s="9"/>
      <c r="S10" s="9">
        <f t="shared" si="2"/>
        <v>-9967156029</v>
      </c>
      <c r="T10" s="17"/>
      <c r="U10" s="11">
        <f t="shared" si="3"/>
        <v>2.374061011855164E-2</v>
      </c>
    </row>
    <row r="11" spans="1:21">
      <c r="A11" s="1" t="s">
        <v>27</v>
      </c>
      <c r="C11" s="9">
        <v>94509967724</v>
      </c>
      <c r="D11" s="9"/>
      <c r="E11" s="9">
        <v>-90103710355</v>
      </c>
      <c r="F11" s="9"/>
      <c r="G11" s="9">
        <v>2661483278</v>
      </c>
      <c r="H11" s="9"/>
      <c r="I11" s="9">
        <f t="shared" si="0"/>
        <v>7067740647</v>
      </c>
      <c r="J11" s="9"/>
      <c r="K11" s="11">
        <f t="shared" si="1"/>
        <v>-1.6834538822434936E-2</v>
      </c>
      <c r="L11" s="9"/>
      <c r="M11" s="9">
        <v>94509967724</v>
      </c>
      <c r="N11" s="9"/>
      <c r="O11" s="9">
        <v>-90103710355</v>
      </c>
      <c r="P11" s="9"/>
      <c r="Q11" s="9">
        <v>2661483278</v>
      </c>
      <c r="R11" s="9"/>
      <c r="S11" s="9">
        <f t="shared" si="2"/>
        <v>7067740647</v>
      </c>
      <c r="T11" s="17"/>
      <c r="U11" s="11">
        <f t="shared" si="3"/>
        <v>-1.6834538822434936E-2</v>
      </c>
    </row>
    <row r="12" spans="1:21">
      <c r="A12" s="1" t="s">
        <v>79</v>
      </c>
      <c r="C12" s="9">
        <v>0</v>
      </c>
      <c r="D12" s="9"/>
      <c r="E12" s="9">
        <v>-70050961133</v>
      </c>
      <c r="F12" s="9"/>
      <c r="G12" s="9">
        <v>-4400711857</v>
      </c>
      <c r="H12" s="9"/>
      <c r="I12" s="9">
        <f t="shared" si="0"/>
        <v>-74451672990</v>
      </c>
      <c r="J12" s="9"/>
      <c r="K12" s="11">
        <f t="shared" si="1"/>
        <v>0.17733525350528972</v>
      </c>
      <c r="L12" s="9"/>
      <c r="M12" s="9">
        <v>0</v>
      </c>
      <c r="N12" s="9"/>
      <c r="O12" s="9">
        <v>-70050961133</v>
      </c>
      <c r="P12" s="9"/>
      <c r="Q12" s="9">
        <v>-4400711857</v>
      </c>
      <c r="R12" s="9"/>
      <c r="S12" s="9">
        <f t="shared" si="2"/>
        <v>-74451672990</v>
      </c>
      <c r="T12" s="17"/>
      <c r="U12" s="11">
        <f t="shared" si="3"/>
        <v>0.17733525350528972</v>
      </c>
    </row>
    <row r="13" spans="1:21">
      <c r="A13" s="1" t="s">
        <v>45</v>
      </c>
      <c r="C13" s="9">
        <v>0</v>
      </c>
      <c r="D13" s="9"/>
      <c r="E13" s="9">
        <v>-9164982231</v>
      </c>
      <c r="F13" s="9"/>
      <c r="G13" s="9">
        <v>-1337358751</v>
      </c>
      <c r="H13" s="9"/>
      <c r="I13" s="9">
        <f t="shared" si="0"/>
        <v>-10502340982</v>
      </c>
      <c r="J13" s="9"/>
      <c r="K13" s="11">
        <f t="shared" si="1"/>
        <v>2.5015358629914428E-2</v>
      </c>
      <c r="L13" s="9"/>
      <c r="M13" s="9">
        <v>0</v>
      </c>
      <c r="N13" s="9"/>
      <c r="O13" s="9">
        <v>-9164982231</v>
      </c>
      <c r="P13" s="9"/>
      <c r="Q13" s="9">
        <v>-1337358751</v>
      </c>
      <c r="R13" s="9"/>
      <c r="S13" s="9">
        <f t="shared" si="2"/>
        <v>-10502340982</v>
      </c>
      <c r="T13" s="17"/>
      <c r="U13" s="11">
        <f t="shared" si="3"/>
        <v>2.5015358629914428E-2</v>
      </c>
    </row>
    <row r="14" spans="1:21">
      <c r="A14" s="1" t="s">
        <v>75</v>
      </c>
      <c r="C14" s="9">
        <v>1853291284</v>
      </c>
      <c r="D14" s="9"/>
      <c r="E14" s="9">
        <v>0</v>
      </c>
      <c r="F14" s="9"/>
      <c r="G14" s="9">
        <v>-4730783581</v>
      </c>
      <c r="H14" s="9"/>
      <c r="I14" s="9">
        <f t="shared" si="0"/>
        <v>-2877492297</v>
      </c>
      <c r="J14" s="9"/>
      <c r="K14" s="11">
        <f t="shared" si="1"/>
        <v>6.853853049300208E-3</v>
      </c>
      <c r="L14" s="9"/>
      <c r="M14" s="9">
        <v>1853291284</v>
      </c>
      <c r="N14" s="9"/>
      <c r="O14" s="9">
        <v>0</v>
      </c>
      <c r="P14" s="9"/>
      <c r="Q14" s="9">
        <v>-4730783581</v>
      </c>
      <c r="R14" s="9"/>
      <c r="S14" s="9">
        <f t="shared" si="2"/>
        <v>-2877492297</v>
      </c>
      <c r="T14" s="17"/>
      <c r="U14" s="11">
        <f t="shared" si="3"/>
        <v>6.853853049300208E-3</v>
      </c>
    </row>
    <row r="15" spans="1:21">
      <c r="A15" s="1" t="s">
        <v>82</v>
      </c>
      <c r="C15" s="9">
        <v>25644993625</v>
      </c>
      <c r="D15" s="9"/>
      <c r="E15" s="9">
        <v>-46280007887</v>
      </c>
      <c r="F15" s="9"/>
      <c r="G15" s="9">
        <v>0</v>
      </c>
      <c r="H15" s="9"/>
      <c r="I15" s="9">
        <f t="shared" si="0"/>
        <v>-20635014262</v>
      </c>
      <c r="J15" s="9"/>
      <c r="K15" s="11">
        <f t="shared" si="1"/>
        <v>4.9150211651100721E-2</v>
      </c>
      <c r="L15" s="9"/>
      <c r="M15" s="9">
        <v>25644993625</v>
      </c>
      <c r="N15" s="9"/>
      <c r="O15" s="9">
        <v>-46280007887</v>
      </c>
      <c r="P15" s="9"/>
      <c r="Q15" s="9">
        <v>0</v>
      </c>
      <c r="R15" s="9"/>
      <c r="S15" s="9">
        <f t="shared" si="2"/>
        <v>-20635014262</v>
      </c>
      <c r="T15" s="17"/>
      <c r="U15" s="11">
        <f t="shared" si="3"/>
        <v>4.9150211651100721E-2</v>
      </c>
    </row>
    <row r="16" spans="1:21">
      <c r="A16" s="1" t="s">
        <v>72</v>
      </c>
      <c r="C16" s="9">
        <v>15750548196</v>
      </c>
      <c r="D16" s="9"/>
      <c r="E16" s="9">
        <v>-9742312904</v>
      </c>
      <c r="F16" s="9"/>
      <c r="G16" s="9">
        <v>0</v>
      </c>
      <c r="H16" s="9"/>
      <c r="I16" s="9">
        <f t="shared" si="0"/>
        <v>6008235292</v>
      </c>
      <c r="J16" s="9"/>
      <c r="K16" s="11">
        <f t="shared" si="1"/>
        <v>-1.431091990060932E-2</v>
      </c>
      <c r="L16" s="9"/>
      <c r="M16" s="9">
        <v>15750548196</v>
      </c>
      <c r="N16" s="9"/>
      <c r="O16" s="9">
        <v>-9742312904</v>
      </c>
      <c r="P16" s="9"/>
      <c r="Q16" s="9">
        <v>0</v>
      </c>
      <c r="R16" s="9"/>
      <c r="S16" s="9">
        <f t="shared" si="2"/>
        <v>6008235292</v>
      </c>
      <c r="T16" s="17"/>
      <c r="U16" s="11">
        <f t="shared" si="3"/>
        <v>-1.431091990060932E-2</v>
      </c>
    </row>
    <row r="17" spans="1:21">
      <c r="A17" s="1" t="s">
        <v>43</v>
      </c>
      <c r="C17" s="9">
        <v>6578441875</v>
      </c>
      <c r="D17" s="9"/>
      <c r="E17" s="9">
        <v>-13270229500</v>
      </c>
      <c r="F17" s="9"/>
      <c r="G17" s="9">
        <v>0</v>
      </c>
      <c r="H17" s="9"/>
      <c r="I17" s="9">
        <f t="shared" si="0"/>
        <v>-6691787625</v>
      </c>
      <c r="J17" s="9"/>
      <c r="K17" s="11">
        <f t="shared" si="1"/>
        <v>1.5939062310155558E-2</v>
      </c>
      <c r="L17" s="9"/>
      <c r="M17" s="9">
        <v>6578441875</v>
      </c>
      <c r="N17" s="9"/>
      <c r="O17" s="9">
        <v>-13270229500</v>
      </c>
      <c r="P17" s="9"/>
      <c r="Q17" s="9">
        <v>0</v>
      </c>
      <c r="R17" s="9"/>
      <c r="S17" s="9">
        <f t="shared" si="2"/>
        <v>-6691787625</v>
      </c>
      <c r="T17" s="17"/>
      <c r="U17" s="11">
        <f t="shared" si="3"/>
        <v>1.5939062310155558E-2</v>
      </c>
    </row>
    <row r="18" spans="1:21">
      <c r="A18" s="1" t="s">
        <v>67</v>
      </c>
      <c r="C18" s="9">
        <v>3662016461</v>
      </c>
      <c r="D18" s="9"/>
      <c r="E18" s="9">
        <v>27127127475</v>
      </c>
      <c r="F18" s="9"/>
      <c r="G18" s="9">
        <v>0</v>
      </c>
      <c r="H18" s="9"/>
      <c r="I18" s="9">
        <f t="shared" si="0"/>
        <v>30789143936</v>
      </c>
      <c r="J18" s="9"/>
      <c r="K18" s="11">
        <f t="shared" si="1"/>
        <v>-7.3336171315247348E-2</v>
      </c>
      <c r="L18" s="9"/>
      <c r="M18" s="9">
        <v>3662016461</v>
      </c>
      <c r="N18" s="9"/>
      <c r="O18" s="9">
        <v>27127127475</v>
      </c>
      <c r="P18" s="9"/>
      <c r="Q18" s="9">
        <v>0</v>
      </c>
      <c r="R18" s="9"/>
      <c r="S18" s="9">
        <f t="shared" si="2"/>
        <v>30789143936</v>
      </c>
      <c r="T18" s="17"/>
      <c r="U18" s="11">
        <f t="shared" si="3"/>
        <v>-7.3336171315247348E-2</v>
      </c>
    </row>
    <row r="19" spans="1:21">
      <c r="A19" s="1" t="s">
        <v>56</v>
      </c>
      <c r="C19" s="9">
        <v>12350815522</v>
      </c>
      <c r="D19" s="9"/>
      <c r="E19" s="9">
        <v>-10555816950</v>
      </c>
      <c r="F19" s="9"/>
      <c r="G19" s="9">
        <v>0</v>
      </c>
      <c r="H19" s="9"/>
      <c r="I19" s="9">
        <f t="shared" si="0"/>
        <v>1794998572</v>
      </c>
      <c r="J19" s="9"/>
      <c r="K19" s="11">
        <f t="shared" si="1"/>
        <v>-4.2754784952919438E-3</v>
      </c>
      <c r="L19" s="9"/>
      <c r="M19" s="9">
        <v>12350815522</v>
      </c>
      <c r="N19" s="9"/>
      <c r="O19" s="9">
        <v>-10555816950</v>
      </c>
      <c r="P19" s="9"/>
      <c r="Q19" s="9">
        <v>0</v>
      </c>
      <c r="R19" s="9"/>
      <c r="S19" s="9">
        <f t="shared" si="2"/>
        <v>1794998572</v>
      </c>
      <c r="T19" s="17"/>
      <c r="U19" s="11">
        <f t="shared" si="3"/>
        <v>-4.2754784952919438E-3</v>
      </c>
    </row>
    <row r="20" spans="1:21">
      <c r="A20" s="1" t="s">
        <v>33</v>
      </c>
      <c r="C20" s="9">
        <v>128319377538</v>
      </c>
      <c r="D20" s="9"/>
      <c r="E20" s="9">
        <v>-150931413953</v>
      </c>
      <c r="F20" s="9"/>
      <c r="G20" s="9">
        <v>0</v>
      </c>
      <c r="H20" s="9"/>
      <c r="I20" s="9">
        <f t="shared" si="0"/>
        <v>-22612036415</v>
      </c>
      <c r="J20" s="9"/>
      <c r="K20" s="11">
        <f t="shared" si="1"/>
        <v>5.385924921342547E-2</v>
      </c>
      <c r="L20" s="9"/>
      <c r="M20" s="9">
        <v>128319377538</v>
      </c>
      <c r="N20" s="9"/>
      <c r="O20" s="9">
        <v>-150931413953</v>
      </c>
      <c r="P20" s="9"/>
      <c r="Q20" s="9">
        <v>0</v>
      </c>
      <c r="R20" s="9"/>
      <c r="S20" s="9">
        <f t="shared" si="2"/>
        <v>-22612036415</v>
      </c>
      <c r="T20" s="17"/>
      <c r="U20" s="11">
        <f t="shared" si="3"/>
        <v>5.385924921342547E-2</v>
      </c>
    </row>
    <row r="21" spans="1:21">
      <c r="A21" s="1" t="s">
        <v>41</v>
      </c>
      <c r="C21" s="9">
        <v>9172812792</v>
      </c>
      <c r="D21" s="9"/>
      <c r="E21" s="9">
        <v>-19599555884</v>
      </c>
      <c r="F21" s="9"/>
      <c r="G21" s="9">
        <v>0</v>
      </c>
      <c r="H21" s="9"/>
      <c r="I21" s="9">
        <f t="shared" si="0"/>
        <v>-10426743092</v>
      </c>
      <c r="J21" s="9"/>
      <c r="K21" s="11">
        <f t="shared" si="1"/>
        <v>2.4835293220378023E-2</v>
      </c>
      <c r="L21" s="9"/>
      <c r="M21" s="9">
        <v>9172812792</v>
      </c>
      <c r="N21" s="9"/>
      <c r="O21" s="9">
        <v>-19599555884</v>
      </c>
      <c r="P21" s="9"/>
      <c r="Q21" s="9">
        <v>0</v>
      </c>
      <c r="R21" s="9"/>
      <c r="S21" s="9">
        <f t="shared" si="2"/>
        <v>-10426743092</v>
      </c>
      <c r="T21" s="17"/>
      <c r="U21" s="11">
        <f t="shared" si="3"/>
        <v>2.4835293220378023E-2</v>
      </c>
    </row>
    <row r="22" spans="1:21">
      <c r="A22" s="1" t="s">
        <v>87</v>
      </c>
      <c r="C22" s="9">
        <v>3101884493</v>
      </c>
      <c r="D22" s="9"/>
      <c r="E22" s="9">
        <v>-1653882071</v>
      </c>
      <c r="F22" s="9"/>
      <c r="G22" s="9">
        <v>0</v>
      </c>
      <c r="H22" s="9"/>
      <c r="I22" s="9">
        <f t="shared" si="0"/>
        <v>1448002422</v>
      </c>
      <c r="J22" s="9"/>
      <c r="K22" s="11">
        <f t="shared" si="1"/>
        <v>-3.4489738950007646E-3</v>
      </c>
      <c r="L22" s="9"/>
      <c r="M22" s="9">
        <v>3101884493</v>
      </c>
      <c r="N22" s="9"/>
      <c r="O22" s="9">
        <v>-1653882071</v>
      </c>
      <c r="P22" s="9"/>
      <c r="Q22" s="9">
        <v>0</v>
      </c>
      <c r="R22" s="9"/>
      <c r="S22" s="9">
        <f t="shared" si="2"/>
        <v>1448002422</v>
      </c>
      <c r="T22" s="17"/>
      <c r="U22" s="11">
        <f t="shared" si="3"/>
        <v>-3.4489738950007646E-3</v>
      </c>
    </row>
    <row r="23" spans="1:21">
      <c r="A23" s="1" t="s">
        <v>17</v>
      </c>
      <c r="C23" s="9">
        <v>236470678</v>
      </c>
      <c r="D23" s="9"/>
      <c r="E23" s="9">
        <v>-12793555302</v>
      </c>
      <c r="F23" s="9"/>
      <c r="G23" s="9">
        <v>0</v>
      </c>
      <c r="H23" s="9"/>
      <c r="I23" s="9">
        <f t="shared" si="0"/>
        <v>-12557084624</v>
      </c>
      <c r="J23" s="9"/>
      <c r="K23" s="11">
        <f t="shared" si="1"/>
        <v>2.990951976839407E-2</v>
      </c>
      <c r="L23" s="9"/>
      <c r="M23" s="9">
        <v>236470678</v>
      </c>
      <c r="N23" s="9"/>
      <c r="O23" s="9">
        <v>-12793555302</v>
      </c>
      <c r="P23" s="9"/>
      <c r="Q23" s="9">
        <v>0</v>
      </c>
      <c r="R23" s="9"/>
      <c r="S23" s="9">
        <f t="shared" si="2"/>
        <v>-12557084624</v>
      </c>
      <c r="T23" s="17"/>
      <c r="U23" s="11">
        <f t="shared" si="3"/>
        <v>2.990951976839407E-2</v>
      </c>
    </row>
    <row r="24" spans="1:21">
      <c r="A24" s="1" t="s">
        <v>26</v>
      </c>
      <c r="C24" s="9">
        <v>48549554367</v>
      </c>
      <c r="D24" s="9"/>
      <c r="E24" s="9">
        <v>-81218855250</v>
      </c>
      <c r="F24" s="9"/>
      <c r="G24" s="9">
        <v>0</v>
      </c>
      <c r="H24" s="9"/>
      <c r="I24" s="9">
        <f t="shared" si="0"/>
        <v>-32669300883</v>
      </c>
      <c r="J24" s="9"/>
      <c r="K24" s="11">
        <f t="shared" si="1"/>
        <v>7.7814487186950596E-2</v>
      </c>
      <c r="L24" s="9"/>
      <c r="M24" s="9">
        <v>48549554367</v>
      </c>
      <c r="N24" s="9"/>
      <c r="O24" s="9">
        <v>-81218855250</v>
      </c>
      <c r="P24" s="9"/>
      <c r="Q24" s="9">
        <v>0</v>
      </c>
      <c r="R24" s="9"/>
      <c r="S24" s="9">
        <f t="shared" si="2"/>
        <v>-32669300883</v>
      </c>
      <c r="T24" s="17"/>
      <c r="U24" s="11">
        <f t="shared" si="3"/>
        <v>7.7814487186950596E-2</v>
      </c>
    </row>
    <row r="25" spans="1:21">
      <c r="A25" s="1" t="s">
        <v>24</v>
      </c>
      <c r="C25" s="9">
        <v>50613280542</v>
      </c>
      <c r="D25" s="9"/>
      <c r="E25" s="9">
        <v>-65874431930</v>
      </c>
      <c r="F25" s="9"/>
      <c r="G25" s="9">
        <v>0</v>
      </c>
      <c r="H25" s="9"/>
      <c r="I25" s="9">
        <f t="shared" si="0"/>
        <v>-15261151388</v>
      </c>
      <c r="J25" s="9"/>
      <c r="K25" s="11">
        <f t="shared" si="1"/>
        <v>3.6350293304182525E-2</v>
      </c>
      <c r="L25" s="9"/>
      <c r="M25" s="9">
        <v>50613280542</v>
      </c>
      <c r="N25" s="9"/>
      <c r="O25" s="9">
        <v>-65874431930</v>
      </c>
      <c r="P25" s="9"/>
      <c r="Q25" s="9">
        <v>0</v>
      </c>
      <c r="R25" s="9"/>
      <c r="S25" s="9">
        <f t="shared" si="2"/>
        <v>-15261151388</v>
      </c>
      <c r="T25" s="17"/>
      <c r="U25" s="11">
        <f t="shared" si="3"/>
        <v>3.6350293304182525E-2</v>
      </c>
    </row>
    <row r="26" spans="1:21">
      <c r="A26" s="1" t="s">
        <v>46</v>
      </c>
      <c r="C26" s="9">
        <v>9128161201</v>
      </c>
      <c r="D26" s="9"/>
      <c r="E26" s="9">
        <v>-44224757434</v>
      </c>
      <c r="F26" s="9"/>
      <c r="G26" s="9">
        <v>0</v>
      </c>
      <c r="H26" s="9"/>
      <c r="I26" s="9">
        <f t="shared" si="0"/>
        <v>-35096596233</v>
      </c>
      <c r="J26" s="9"/>
      <c r="K26" s="11">
        <f t="shared" si="1"/>
        <v>8.359602330209305E-2</v>
      </c>
      <c r="L26" s="9"/>
      <c r="M26" s="9">
        <v>9128161201</v>
      </c>
      <c r="N26" s="9"/>
      <c r="O26" s="9">
        <v>-44224757434</v>
      </c>
      <c r="P26" s="9"/>
      <c r="Q26" s="9">
        <v>0</v>
      </c>
      <c r="R26" s="9"/>
      <c r="S26" s="9">
        <f t="shared" si="2"/>
        <v>-35096596233</v>
      </c>
      <c r="T26" s="17"/>
      <c r="U26" s="11">
        <f t="shared" si="3"/>
        <v>8.359602330209305E-2</v>
      </c>
    </row>
    <row r="27" spans="1:21">
      <c r="A27" s="1" t="s">
        <v>47</v>
      </c>
      <c r="C27" s="9">
        <v>18154499550</v>
      </c>
      <c r="D27" s="9"/>
      <c r="E27" s="9">
        <v>-27277036382</v>
      </c>
      <c r="F27" s="9"/>
      <c r="G27" s="9">
        <v>0</v>
      </c>
      <c r="H27" s="9"/>
      <c r="I27" s="9">
        <f t="shared" si="0"/>
        <v>-9122536832</v>
      </c>
      <c r="J27" s="9"/>
      <c r="K27" s="11">
        <f t="shared" si="1"/>
        <v>2.1728825112249002E-2</v>
      </c>
      <c r="L27" s="9"/>
      <c r="M27" s="9">
        <v>18154499550</v>
      </c>
      <c r="N27" s="9"/>
      <c r="O27" s="9">
        <v>-27277036382</v>
      </c>
      <c r="P27" s="9"/>
      <c r="Q27" s="9">
        <v>0</v>
      </c>
      <c r="R27" s="9"/>
      <c r="S27" s="9">
        <f t="shared" si="2"/>
        <v>-9122536832</v>
      </c>
      <c r="T27" s="17"/>
      <c r="U27" s="11">
        <f t="shared" si="3"/>
        <v>2.1728825112249002E-2</v>
      </c>
    </row>
    <row r="28" spans="1:21">
      <c r="A28" s="1" t="s">
        <v>44</v>
      </c>
      <c r="C28" s="9">
        <v>11586038636</v>
      </c>
      <c r="D28" s="9"/>
      <c r="E28" s="9">
        <v>1979178486</v>
      </c>
      <c r="F28" s="9"/>
      <c r="G28" s="9">
        <v>0</v>
      </c>
      <c r="H28" s="9"/>
      <c r="I28" s="9">
        <f t="shared" si="0"/>
        <v>13565217122</v>
      </c>
      <c r="J28" s="9"/>
      <c r="K28" s="11">
        <f t="shared" si="1"/>
        <v>-3.2310774500759365E-2</v>
      </c>
      <c r="L28" s="9"/>
      <c r="M28" s="9">
        <v>11586038636</v>
      </c>
      <c r="N28" s="9"/>
      <c r="O28" s="9">
        <v>1979178486</v>
      </c>
      <c r="P28" s="9"/>
      <c r="Q28" s="9">
        <v>0</v>
      </c>
      <c r="R28" s="9"/>
      <c r="S28" s="9">
        <f t="shared" si="2"/>
        <v>13565217122</v>
      </c>
      <c r="T28" s="17"/>
      <c r="U28" s="11">
        <f t="shared" si="3"/>
        <v>-3.2310774500759365E-2</v>
      </c>
    </row>
    <row r="29" spans="1:21">
      <c r="A29" s="1" t="s">
        <v>91</v>
      </c>
      <c r="C29" s="9">
        <v>0</v>
      </c>
      <c r="D29" s="9"/>
      <c r="E29" s="9">
        <v>7168750600</v>
      </c>
      <c r="F29" s="9"/>
      <c r="G29" s="9">
        <v>0</v>
      </c>
      <c r="H29" s="9"/>
      <c r="I29" s="9">
        <f t="shared" si="0"/>
        <v>7168750600</v>
      </c>
      <c r="J29" s="9"/>
      <c r="K29" s="11">
        <f t="shared" si="1"/>
        <v>-1.7075132819889073E-2</v>
      </c>
      <c r="L29" s="9"/>
      <c r="M29" s="9">
        <v>0</v>
      </c>
      <c r="N29" s="9"/>
      <c r="O29" s="9">
        <v>7168750600</v>
      </c>
      <c r="P29" s="9"/>
      <c r="Q29" s="9">
        <v>0</v>
      </c>
      <c r="R29" s="9"/>
      <c r="S29" s="9">
        <f t="shared" si="2"/>
        <v>7168750600</v>
      </c>
      <c r="T29" s="17"/>
      <c r="U29" s="11">
        <f t="shared" si="3"/>
        <v>-1.7075132819889073E-2</v>
      </c>
    </row>
    <row r="30" spans="1:21">
      <c r="A30" s="1" t="s">
        <v>86</v>
      </c>
      <c r="C30" s="9">
        <v>0</v>
      </c>
      <c r="D30" s="9"/>
      <c r="E30" s="9">
        <v>7435494000</v>
      </c>
      <c r="F30" s="9"/>
      <c r="G30" s="9">
        <v>0</v>
      </c>
      <c r="H30" s="9"/>
      <c r="I30" s="9">
        <f t="shared" si="0"/>
        <v>7435494000</v>
      </c>
      <c r="J30" s="9"/>
      <c r="K30" s="11">
        <f t="shared" si="1"/>
        <v>-1.7710484673785176E-2</v>
      </c>
      <c r="L30" s="9"/>
      <c r="M30" s="9">
        <v>0</v>
      </c>
      <c r="N30" s="9"/>
      <c r="O30" s="9">
        <v>7435494000</v>
      </c>
      <c r="P30" s="9"/>
      <c r="Q30" s="9">
        <v>0</v>
      </c>
      <c r="R30" s="9"/>
      <c r="S30" s="9">
        <f t="shared" si="2"/>
        <v>7435494000</v>
      </c>
      <c r="T30" s="17"/>
      <c r="U30" s="11">
        <f t="shared" si="3"/>
        <v>-1.7710484673785176E-2</v>
      </c>
    </row>
    <row r="31" spans="1:21">
      <c r="A31" s="1" t="s">
        <v>92</v>
      </c>
      <c r="C31" s="9">
        <v>0</v>
      </c>
      <c r="D31" s="9"/>
      <c r="E31" s="9">
        <v>19624788148</v>
      </c>
      <c r="F31" s="9"/>
      <c r="G31" s="9">
        <v>0</v>
      </c>
      <c r="H31" s="9"/>
      <c r="I31" s="9">
        <f t="shared" si="0"/>
        <v>19624788148</v>
      </c>
      <c r="J31" s="9"/>
      <c r="K31" s="11">
        <f t="shared" si="1"/>
        <v>-4.674397016814686E-2</v>
      </c>
      <c r="L31" s="9"/>
      <c r="M31" s="9">
        <v>0</v>
      </c>
      <c r="N31" s="9"/>
      <c r="O31" s="9">
        <v>19624788148</v>
      </c>
      <c r="P31" s="9"/>
      <c r="Q31" s="9">
        <v>0</v>
      </c>
      <c r="R31" s="9"/>
      <c r="S31" s="9">
        <f t="shared" si="2"/>
        <v>19624788148</v>
      </c>
      <c r="T31" s="17"/>
      <c r="U31" s="11">
        <f t="shared" si="3"/>
        <v>-4.674397016814686E-2</v>
      </c>
    </row>
    <row r="32" spans="1:21">
      <c r="A32" s="1" t="s">
        <v>52</v>
      </c>
      <c r="C32" s="9">
        <v>0</v>
      </c>
      <c r="D32" s="9"/>
      <c r="E32" s="9">
        <v>-12053154086</v>
      </c>
      <c r="F32" s="9"/>
      <c r="G32" s="9">
        <v>0</v>
      </c>
      <c r="H32" s="9"/>
      <c r="I32" s="9">
        <f t="shared" si="0"/>
        <v>-12053154086</v>
      </c>
      <c r="J32" s="9"/>
      <c r="K32" s="11">
        <f t="shared" si="1"/>
        <v>2.8709215650079761E-2</v>
      </c>
      <c r="L32" s="9"/>
      <c r="M32" s="9">
        <v>0</v>
      </c>
      <c r="N32" s="9"/>
      <c r="O32" s="9">
        <v>-12053154086</v>
      </c>
      <c r="P32" s="9"/>
      <c r="Q32" s="9">
        <v>0</v>
      </c>
      <c r="R32" s="9"/>
      <c r="S32" s="9">
        <f t="shared" si="2"/>
        <v>-12053154086</v>
      </c>
      <c r="T32" s="17"/>
      <c r="U32" s="11">
        <f t="shared" si="3"/>
        <v>2.8709215650079761E-2</v>
      </c>
    </row>
    <row r="33" spans="1:21">
      <c r="A33" s="1" t="s">
        <v>51</v>
      </c>
      <c r="C33" s="9">
        <v>0</v>
      </c>
      <c r="D33" s="9"/>
      <c r="E33" s="9">
        <v>-5516977500</v>
      </c>
      <c r="F33" s="9"/>
      <c r="G33" s="9">
        <v>0</v>
      </c>
      <c r="H33" s="9"/>
      <c r="I33" s="9">
        <f t="shared" si="0"/>
        <v>-5516977500</v>
      </c>
      <c r="J33" s="9"/>
      <c r="K33" s="11">
        <f t="shared" si="1"/>
        <v>1.3140800794051834E-2</v>
      </c>
      <c r="L33" s="9"/>
      <c r="M33" s="9">
        <v>0</v>
      </c>
      <c r="N33" s="9"/>
      <c r="O33" s="9">
        <v>-5516977500</v>
      </c>
      <c r="P33" s="9"/>
      <c r="Q33" s="9">
        <v>0</v>
      </c>
      <c r="R33" s="9"/>
      <c r="S33" s="9">
        <f t="shared" si="2"/>
        <v>-5516977500</v>
      </c>
      <c r="T33" s="17"/>
      <c r="U33" s="11">
        <f t="shared" si="3"/>
        <v>1.3140800794051834E-2</v>
      </c>
    </row>
    <row r="34" spans="1:21">
      <c r="A34" s="1" t="s">
        <v>53</v>
      </c>
      <c r="C34" s="9">
        <v>0</v>
      </c>
      <c r="D34" s="9"/>
      <c r="E34" s="9">
        <v>-136923316622</v>
      </c>
      <c r="F34" s="9"/>
      <c r="G34" s="9">
        <v>0</v>
      </c>
      <c r="H34" s="9"/>
      <c r="I34" s="9">
        <f t="shared" si="0"/>
        <v>-136923316622</v>
      </c>
      <c r="J34" s="9"/>
      <c r="K34" s="11">
        <f t="shared" si="1"/>
        <v>0.32613546598487819</v>
      </c>
      <c r="L34" s="9"/>
      <c r="M34" s="9">
        <v>0</v>
      </c>
      <c r="N34" s="9"/>
      <c r="O34" s="9">
        <v>-136923316622</v>
      </c>
      <c r="P34" s="9"/>
      <c r="Q34" s="9">
        <v>0</v>
      </c>
      <c r="R34" s="9"/>
      <c r="S34" s="9">
        <f t="shared" si="2"/>
        <v>-136923316622</v>
      </c>
      <c r="T34" s="17"/>
      <c r="U34" s="11">
        <f t="shared" si="3"/>
        <v>0.32613546598487819</v>
      </c>
    </row>
    <row r="35" spans="1:21">
      <c r="A35" s="1" t="s">
        <v>54</v>
      </c>
      <c r="C35" s="9">
        <v>0</v>
      </c>
      <c r="D35" s="9"/>
      <c r="E35" s="9">
        <v>-16248892752</v>
      </c>
      <c r="F35" s="9"/>
      <c r="G35" s="9">
        <v>0</v>
      </c>
      <c r="H35" s="9"/>
      <c r="I35" s="9">
        <f t="shared" si="0"/>
        <v>-16248892752</v>
      </c>
      <c r="J35" s="9"/>
      <c r="K35" s="11">
        <f t="shared" si="1"/>
        <v>3.870297871940654E-2</v>
      </c>
      <c r="L35" s="9"/>
      <c r="M35" s="9">
        <v>0</v>
      </c>
      <c r="N35" s="9"/>
      <c r="O35" s="9">
        <v>-16248892752</v>
      </c>
      <c r="P35" s="9"/>
      <c r="Q35" s="9">
        <v>0</v>
      </c>
      <c r="R35" s="9"/>
      <c r="S35" s="9">
        <f t="shared" si="2"/>
        <v>-16248892752</v>
      </c>
      <c r="T35" s="17"/>
      <c r="U35" s="11">
        <f t="shared" si="3"/>
        <v>3.870297871940654E-2</v>
      </c>
    </row>
    <row r="36" spans="1:21">
      <c r="A36" s="1" t="s">
        <v>73</v>
      </c>
      <c r="C36" s="9">
        <v>0</v>
      </c>
      <c r="D36" s="9"/>
      <c r="E36" s="9">
        <v>-17390302308</v>
      </c>
      <c r="F36" s="9"/>
      <c r="G36" s="9">
        <v>0</v>
      </c>
      <c r="H36" s="9"/>
      <c r="I36" s="9">
        <f t="shared" si="0"/>
        <v>-17390302308</v>
      </c>
      <c r="J36" s="9"/>
      <c r="K36" s="11">
        <f t="shared" si="1"/>
        <v>4.1421683952448211E-2</v>
      </c>
      <c r="L36" s="9"/>
      <c r="M36" s="9">
        <v>0</v>
      </c>
      <c r="N36" s="9"/>
      <c r="O36" s="9">
        <v>-17390302308</v>
      </c>
      <c r="P36" s="9"/>
      <c r="Q36" s="9">
        <v>0</v>
      </c>
      <c r="R36" s="9"/>
      <c r="S36" s="9">
        <f t="shared" si="2"/>
        <v>-17390302308</v>
      </c>
      <c r="T36" s="17"/>
      <c r="U36" s="11">
        <f t="shared" si="3"/>
        <v>4.1421683952448211E-2</v>
      </c>
    </row>
    <row r="37" spans="1:21">
      <c r="A37" s="1" t="s">
        <v>84</v>
      </c>
      <c r="C37" s="9">
        <v>0</v>
      </c>
      <c r="D37" s="9"/>
      <c r="E37" s="9">
        <v>-8163161820</v>
      </c>
      <c r="F37" s="9"/>
      <c r="G37" s="9">
        <v>0</v>
      </c>
      <c r="H37" s="9"/>
      <c r="I37" s="9">
        <f t="shared" si="0"/>
        <v>-8163161820</v>
      </c>
      <c r="J37" s="9"/>
      <c r="K37" s="11">
        <f t="shared" si="1"/>
        <v>1.9443705058835137E-2</v>
      </c>
      <c r="L37" s="9"/>
      <c r="M37" s="9">
        <v>0</v>
      </c>
      <c r="N37" s="9"/>
      <c r="O37" s="9">
        <v>-8163161820</v>
      </c>
      <c r="P37" s="9"/>
      <c r="Q37" s="9">
        <v>0</v>
      </c>
      <c r="R37" s="9"/>
      <c r="S37" s="9">
        <f t="shared" si="2"/>
        <v>-8163161820</v>
      </c>
      <c r="T37" s="17"/>
      <c r="U37" s="11">
        <f t="shared" si="3"/>
        <v>1.9443705058835137E-2</v>
      </c>
    </row>
    <row r="38" spans="1:21">
      <c r="A38" s="1" t="s">
        <v>32</v>
      </c>
      <c r="C38" s="9">
        <v>0</v>
      </c>
      <c r="D38" s="9"/>
      <c r="E38" s="9">
        <v>-5199314494</v>
      </c>
      <c r="F38" s="9"/>
      <c r="G38" s="9">
        <v>0</v>
      </c>
      <c r="H38" s="9"/>
      <c r="I38" s="9">
        <f t="shared" si="0"/>
        <v>-5199314494</v>
      </c>
      <c r="J38" s="9"/>
      <c r="K38" s="11">
        <f t="shared" si="1"/>
        <v>1.2384164342029746E-2</v>
      </c>
      <c r="L38" s="9"/>
      <c r="M38" s="9">
        <v>0</v>
      </c>
      <c r="N38" s="9"/>
      <c r="O38" s="9">
        <v>-5199314494</v>
      </c>
      <c r="P38" s="9"/>
      <c r="Q38" s="9">
        <v>0</v>
      </c>
      <c r="R38" s="9"/>
      <c r="S38" s="9">
        <f t="shared" si="2"/>
        <v>-5199314494</v>
      </c>
      <c r="T38" s="17"/>
      <c r="U38" s="11">
        <f t="shared" si="3"/>
        <v>1.2384164342029746E-2</v>
      </c>
    </row>
    <row r="39" spans="1:21">
      <c r="A39" s="1" t="s">
        <v>28</v>
      </c>
      <c r="C39" s="9">
        <v>0</v>
      </c>
      <c r="D39" s="9"/>
      <c r="E39" s="9">
        <v>-12894816600</v>
      </c>
      <c r="F39" s="9"/>
      <c r="G39" s="9">
        <v>0</v>
      </c>
      <c r="H39" s="9"/>
      <c r="I39" s="9">
        <f t="shared" si="0"/>
        <v>-12894816600</v>
      </c>
      <c r="J39" s="9"/>
      <c r="K39" s="11">
        <f t="shared" si="1"/>
        <v>3.0713958180259533E-2</v>
      </c>
      <c r="L39" s="9"/>
      <c r="M39" s="9">
        <v>0</v>
      </c>
      <c r="N39" s="9"/>
      <c r="O39" s="9">
        <v>-12894816600</v>
      </c>
      <c r="P39" s="9"/>
      <c r="Q39" s="9">
        <v>0</v>
      </c>
      <c r="R39" s="9"/>
      <c r="S39" s="9">
        <f t="shared" si="2"/>
        <v>-12894816600</v>
      </c>
      <c r="T39" s="17"/>
      <c r="U39" s="11">
        <f t="shared" si="3"/>
        <v>3.0713958180259533E-2</v>
      </c>
    </row>
    <row r="40" spans="1:21">
      <c r="A40" s="1" t="s">
        <v>40</v>
      </c>
      <c r="C40" s="9">
        <v>0</v>
      </c>
      <c r="D40" s="9"/>
      <c r="E40" s="9">
        <v>6951760474</v>
      </c>
      <c r="F40" s="9"/>
      <c r="G40" s="9">
        <v>0</v>
      </c>
      <c r="H40" s="9"/>
      <c r="I40" s="9">
        <f t="shared" si="0"/>
        <v>6951760474</v>
      </c>
      <c r="J40" s="9"/>
      <c r="K40" s="11">
        <f t="shared" si="1"/>
        <v>-1.6558287496513689E-2</v>
      </c>
      <c r="L40" s="9"/>
      <c r="M40" s="9">
        <v>0</v>
      </c>
      <c r="N40" s="9"/>
      <c r="O40" s="9">
        <v>6951760474</v>
      </c>
      <c r="P40" s="9"/>
      <c r="Q40" s="9">
        <v>0</v>
      </c>
      <c r="R40" s="9"/>
      <c r="S40" s="9">
        <f t="shared" si="2"/>
        <v>6951760474</v>
      </c>
      <c r="T40" s="17"/>
      <c r="U40" s="11">
        <f t="shared" si="3"/>
        <v>-1.6558287496513689E-2</v>
      </c>
    </row>
    <row r="41" spans="1:21">
      <c r="A41" s="1" t="s">
        <v>58</v>
      </c>
      <c r="C41" s="9">
        <v>0</v>
      </c>
      <c r="D41" s="9"/>
      <c r="E41" s="9">
        <v>-2954023871</v>
      </c>
      <c r="F41" s="9"/>
      <c r="G41" s="9">
        <v>0</v>
      </c>
      <c r="H41" s="9"/>
      <c r="I41" s="9">
        <f t="shared" si="0"/>
        <v>-2954023871</v>
      </c>
      <c r="J41" s="9"/>
      <c r="K41" s="11">
        <f t="shared" si="1"/>
        <v>7.0361423858779333E-3</v>
      </c>
      <c r="L41" s="9"/>
      <c r="M41" s="9">
        <v>0</v>
      </c>
      <c r="N41" s="9"/>
      <c r="O41" s="9">
        <v>-2954023871</v>
      </c>
      <c r="P41" s="9"/>
      <c r="Q41" s="9">
        <v>0</v>
      </c>
      <c r="R41" s="9"/>
      <c r="S41" s="9">
        <f t="shared" si="2"/>
        <v>-2954023871</v>
      </c>
      <c r="T41" s="17"/>
      <c r="U41" s="11">
        <f t="shared" si="3"/>
        <v>7.0361423858779333E-3</v>
      </c>
    </row>
    <row r="42" spans="1:21">
      <c r="A42" s="1" t="s">
        <v>37</v>
      </c>
      <c r="C42" s="9">
        <v>0</v>
      </c>
      <c r="D42" s="9"/>
      <c r="E42" s="9">
        <v>17761700829</v>
      </c>
      <c r="F42" s="9"/>
      <c r="G42" s="9">
        <v>0</v>
      </c>
      <c r="H42" s="9"/>
      <c r="I42" s="9">
        <f t="shared" si="0"/>
        <v>17761700829</v>
      </c>
      <c r="J42" s="9"/>
      <c r="K42" s="11">
        <f t="shared" si="1"/>
        <v>-4.2306312171371797E-2</v>
      </c>
      <c r="L42" s="9"/>
      <c r="M42" s="9">
        <v>0</v>
      </c>
      <c r="N42" s="9"/>
      <c r="O42" s="9">
        <v>17761700829</v>
      </c>
      <c r="P42" s="9"/>
      <c r="Q42" s="9">
        <v>0</v>
      </c>
      <c r="R42" s="9"/>
      <c r="S42" s="9">
        <f t="shared" si="2"/>
        <v>17761700829</v>
      </c>
      <c r="T42" s="17"/>
      <c r="U42" s="11">
        <f t="shared" si="3"/>
        <v>-4.2306312171371797E-2</v>
      </c>
    </row>
    <row r="43" spans="1:21">
      <c r="A43" s="1" t="s">
        <v>62</v>
      </c>
      <c r="C43" s="9">
        <v>0</v>
      </c>
      <c r="D43" s="9"/>
      <c r="E43" s="9">
        <v>40716492142</v>
      </c>
      <c r="F43" s="9"/>
      <c r="G43" s="9">
        <v>0</v>
      </c>
      <c r="H43" s="9"/>
      <c r="I43" s="9">
        <f t="shared" si="0"/>
        <v>40716492142</v>
      </c>
      <c r="J43" s="9"/>
      <c r="K43" s="11">
        <f t="shared" si="1"/>
        <v>-9.6981963814534111E-2</v>
      </c>
      <c r="L43" s="9"/>
      <c r="M43" s="9">
        <v>0</v>
      </c>
      <c r="N43" s="9"/>
      <c r="O43" s="9">
        <v>40716492142</v>
      </c>
      <c r="P43" s="9"/>
      <c r="Q43" s="9">
        <v>0</v>
      </c>
      <c r="R43" s="9"/>
      <c r="S43" s="9">
        <f t="shared" si="2"/>
        <v>40716492142</v>
      </c>
      <c r="T43" s="17"/>
      <c r="U43" s="11">
        <f t="shared" si="3"/>
        <v>-9.6981963814534111E-2</v>
      </c>
    </row>
    <row r="44" spans="1:21">
      <c r="A44" s="1" t="s">
        <v>61</v>
      </c>
      <c r="C44" s="9">
        <v>0</v>
      </c>
      <c r="D44" s="9"/>
      <c r="E44" s="9">
        <v>28133372720</v>
      </c>
      <c r="F44" s="9"/>
      <c r="G44" s="9">
        <v>0</v>
      </c>
      <c r="H44" s="9"/>
      <c r="I44" s="9">
        <f t="shared" si="0"/>
        <v>28133372720</v>
      </c>
      <c r="J44" s="9"/>
      <c r="K44" s="11">
        <f t="shared" si="1"/>
        <v>-6.7010432175649115E-2</v>
      </c>
      <c r="L44" s="9"/>
      <c r="M44" s="9">
        <v>0</v>
      </c>
      <c r="N44" s="9"/>
      <c r="O44" s="9">
        <v>28133372720</v>
      </c>
      <c r="P44" s="9"/>
      <c r="Q44" s="9">
        <v>0</v>
      </c>
      <c r="R44" s="9"/>
      <c r="S44" s="9">
        <f t="shared" si="2"/>
        <v>28133372720</v>
      </c>
      <c r="T44" s="17"/>
      <c r="U44" s="11">
        <f t="shared" si="3"/>
        <v>-6.7010432175649115E-2</v>
      </c>
    </row>
    <row r="45" spans="1:21">
      <c r="A45" s="1" t="s">
        <v>68</v>
      </c>
      <c r="C45" s="9">
        <v>0</v>
      </c>
      <c r="D45" s="9"/>
      <c r="E45" s="9">
        <v>-9702697742</v>
      </c>
      <c r="F45" s="9"/>
      <c r="G45" s="9">
        <v>0</v>
      </c>
      <c r="H45" s="9"/>
      <c r="I45" s="9">
        <f t="shared" si="0"/>
        <v>-9702697742</v>
      </c>
      <c r="J45" s="9"/>
      <c r="K45" s="11">
        <f t="shared" si="1"/>
        <v>2.3110701138896895E-2</v>
      </c>
      <c r="L45" s="9"/>
      <c r="M45" s="9">
        <v>0</v>
      </c>
      <c r="N45" s="9"/>
      <c r="O45" s="9">
        <v>-9702697742</v>
      </c>
      <c r="P45" s="9"/>
      <c r="Q45" s="9">
        <v>0</v>
      </c>
      <c r="R45" s="9"/>
      <c r="S45" s="9">
        <f t="shared" si="2"/>
        <v>-9702697742</v>
      </c>
      <c r="T45" s="17"/>
      <c r="U45" s="11">
        <f t="shared" si="3"/>
        <v>2.3110701138896895E-2</v>
      </c>
    </row>
    <row r="46" spans="1:21">
      <c r="A46" s="1" t="s">
        <v>57</v>
      </c>
      <c r="C46" s="9">
        <v>0</v>
      </c>
      <c r="D46" s="9"/>
      <c r="E46" s="9">
        <v>-10073373469</v>
      </c>
      <c r="F46" s="9"/>
      <c r="G46" s="9">
        <v>0</v>
      </c>
      <c r="H46" s="9"/>
      <c r="I46" s="9">
        <f t="shared" si="0"/>
        <v>-10073373469</v>
      </c>
      <c r="J46" s="9"/>
      <c r="K46" s="11">
        <f t="shared" si="1"/>
        <v>2.3993607746309622E-2</v>
      </c>
      <c r="L46" s="9"/>
      <c r="M46" s="9">
        <v>0</v>
      </c>
      <c r="N46" s="9"/>
      <c r="O46" s="9">
        <v>-10073373469</v>
      </c>
      <c r="P46" s="9"/>
      <c r="Q46" s="9">
        <v>0</v>
      </c>
      <c r="R46" s="9"/>
      <c r="S46" s="9">
        <f t="shared" si="2"/>
        <v>-10073373469</v>
      </c>
      <c r="T46" s="17"/>
      <c r="U46" s="11">
        <f t="shared" si="3"/>
        <v>2.3993607746309622E-2</v>
      </c>
    </row>
    <row r="47" spans="1:21">
      <c r="A47" s="1" t="s">
        <v>89</v>
      </c>
      <c r="C47" s="9">
        <v>0</v>
      </c>
      <c r="D47" s="9"/>
      <c r="E47" s="9">
        <v>-1001008350</v>
      </c>
      <c r="F47" s="9"/>
      <c r="G47" s="9">
        <v>0</v>
      </c>
      <c r="H47" s="9"/>
      <c r="I47" s="9">
        <f t="shared" si="0"/>
        <v>-1001008350</v>
      </c>
      <c r="J47" s="9"/>
      <c r="K47" s="11">
        <f t="shared" si="1"/>
        <v>2.384285837767603E-3</v>
      </c>
      <c r="L47" s="9"/>
      <c r="M47" s="9">
        <v>0</v>
      </c>
      <c r="N47" s="9"/>
      <c r="O47" s="9">
        <v>-1001008350</v>
      </c>
      <c r="P47" s="9"/>
      <c r="Q47" s="9">
        <v>0</v>
      </c>
      <c r="R47" s="9"/>
      <c r="S47" s="9">
        <f t="shared" si="2"/>
        <v>-1001008350</v>
      </c>
      <c r="T47" s="17"/>
      <c r="U47" s="11">
        <f t="shared" si="3"/>
        <v>2.384285837767603E-3</v>
      </c>
    </row>
    <row r="48" spans="1:21">
      <c r="A48" s="1" t="s">
        <v>19</v>
      </c>
      <c r="C48" s="9">
        <v>0</v>
      </c>
      <c r="D48" s="9"/>
      <c r="E48" s="9">
        <v>-7107457500</v>
      </c>
      <c r="F48" s="9"/>
      <c r="G48" s="9">
        <v>0</v>
      </c>
      <c r="H48" s="9"/>
      <c r="I48" s="9">
        <f t="shared" si="0"/>
        <v>-7107457500</v>
      </c>
      <c r="J48" s="9"/>
      <c r="K48" s="11">
        <f t="shared" si="1"/>
        <v>1.6929139761706419E-2</v>
      </c>
      <c r="L48" s="9"/>
      <c r="M48" s="9">
        <v>0</v>
      </c>
      <c r="N48" s="9"/>
      <c r="O48" s="9">
        <v>-7107457500</v>
      </c>
      <c r="P48" s="9"/>
      <c r="Q48" s="9">
        <v>0</v>
      </c>
      <c r="R48" s="9"/>
      <c r="S48" s="9">
        <f t="shared" si="2"/>
        <v>-7107457500</v>
      </c>
      <c r="T48" s="17"/>
      <c r="U48" s="11">
        <f t="shared" si="3"/>
        <v>1.6929139761706419E-2</v>
      </c>
    </row>
    <row r="49" spans="1:21">
      <c r="A49" s="1" t="s">
        <v>18</v>
      </c>
      <c r="C49" s="9">
        <v>0</v>
      </c>
      <c r="D49" s="9"/>
      <c r="E49" s="9">
        <v>46167283764</v>
      </c>
      <c r="F49" s="9"/>
      <c r="G49" s="9">
        <v>0</v>
      </c>
      <c r="H49" s="9"/>
      <c r="I49" s="9">
        <f t="shared" si="0"/>
        <v>46167283764</v>
      </c>
      <c r="J49" s="9"/>
      <c r="K49" s="11">
        <f t="shared" si="1"/>
        <v>-0.10996511752045166</v>
      </c>
      <c r="L49" s="9"/>
      <c r="M49" s="9">
        <v>0</v>
      </c>
      <c r="N49" s="9"/>
      <c r="O49" s="9">
        <v>46167283764</v>
      </c>
      <c r="P49" s="9"/>
      <c r="Q49" s="9">
        <v>0</v>
      </c>
      <c r="R49" s="9"/>
      <c r="S49" s="9">
        <f t="shared" si="2"/>
        <v>46167283764</v>
      </c>
      <c r="T49" s="17"/>
      <c r="U49" s="11">
        <f t="shared" si="3"/>
        <v>-0.10996511752045166</v>
      </c>
    </row>
    <row r="50" spans="1:21">
      <c r="A50" s="1" t="s">
        <v>76</v>
      </c>
      <c r="C50" s="9">
        <v>0</v>
      </c>
      <c r="D50" s="9"/>
      <c r="E50" s="9">
        <v>-158560486069</v>
      </c>
      <c r="F50" s="9"/>
      <c r="G50" s="9">
        <v>0</v>
      </c>
      <c r="H50" s="9"/>
      <c r="I50" s="9">
        <f t="shared" si="0"/>
        <v>-158560486069</v>
      </c>
      <c r="J50" s="9"/>
      <c r="K50" s="11">
        <f t="shared" si="1"/>
        <v>0.37767269510175816</v>
      </c>
      <c r="L50" s="9"/>
      <c r="M50" s="9">
        <v>0</v>
      </c>
      <c r="N50" s="9"/>
      <c r="O50" s="9">
        <v>-158560486069</v>
      </c>
      <c r="P50" s="9"/>
      <c r="Q50" s="9">
        <v>0</v>
      </c>
      <c r="R50" s="9"/>
      <c r="S50" s="9">
        <f t="shared" si="2"/>
        <v>-158560486069</v>
      </c>
      <c r="T50" s="17"/>
      <c r="U50" s="11">
        <f t="shared" si="3"/>
        <v>0.37767269510175816</v>
      </c>
    </row>
    <row r="51" spans="1:21">
      <c r="A51" s="1" t="s">
        <v>74</v>
      </c>
      <c r="C51" s="9">
        <v>0</v>
      </c>
      <c r="D51" s="9"/>
      <c r="E51" s="9">
        <v>-58912594525</v>
      </c>
      <c r="F51" s="9"/>
      <c r="G51" s="9">
        <v>0</v>
      </c>
      <c r="H51" s="9"/>
      <c r="I51" s="9">
        <f t="shared" si="0"/>
        <v>-58912594525</v>
      </c>
      <c r="J51" s="9"/>
      <c r="K51" s="11">
        <f t="shared" si="1"/>
        <v>0.14032297012517703</v>
      </c>
      <c r="L51" s="9"/>
      <c r="M51" s="9">
        <v>0</v>
      </c>
      <c r="N51" s="9"/>
      <c r="O51" s="9">
        <v>-58912594525</v>
      </c>
      <c r="P51" s="9"/>
      <c r="Q51" s="9">
        <v>0</v>
      </c>
      <c r="R51" s="9"/>
      <c r="S51" s="9">
        <f t="shared" si="2"/>
        <v>-58912594525</v>
      </c>
      <c r="T51" s="17"/>
      <c r="U51" s="11">
        <f t="shared" si="3"/>
        <v>0.14032297012517703</v>
      </c>
    </row>
    <row r="52" spans="1:21">
      <c r="A52" s="1" t="s">
        <v>90</v>
      </c>
      <c r="C52" s="9">
        <v>0</v>
      </c>
      <c r="D52" s="9"/>
      <c r="E52" s="9">
        <v>11955622155</v>
      </c>
      <c r="F52" s="9"/>
      <c r="G52" s="9">
        <v>0</v>
      </c>
      <c r="H52" s="9"/>
      <c r="I52" s="9">
        <f t="shared" si="0"/>
        <v>11955622155</v>
      </c>
      <c r="J52" s="9"/>
      <c r="K52" s="11">
        <f t="shared" si="1"/>
        <v>-2.8476905897805039E-2</v>
      </c>
      <c r="L52" s="9"/>
      <c r="M52" s="9">
        <v>0</v>
      </c>
      <c r="N52" s="9"/>
      <c r="O52" s="9">
        <v>11955622155</v>
      </c>
      <c r="P52" s="9"/>
      <c r="Q52" s="9">
        <v>0</v>
      </c>
      <c r="R52" s="9"/>
      <c r="S52" s="9">
        <f t="shared" si="2"/>
        <v>11955622155</v>
      </c>
      <c r="T52" s="17"/>
      <c r="U52" s="11">
        <f t="shared" si="3"/>
        <v>-2.8476905897805039E-2</v>
      </c>
    </row>
    <row r="53" spans="1:21">
      <c r="A53" s="1" t="s">
        <v>88</v>
      </c>
      <c r="C53" s="9">
        <v>0</v>
      </c>
      <c r="D53" s="9"/>
      <c r="E53" s="9">
        <v>-1336003200</v>
      </c>
      <c r="F53" s="9"/>
      <c r="G53" s="9">
        <v>0</v>
      </c>
      <c r="H53" s="9"/>
      <c r="I53" s="9">
        <f t="shared" si="0"/>
        <v>-1336003200</v>
      </c>
      <c r="J53" s="9"/>
      <c r="K53" s="11">
        <f t="shared" si="1"/>
        <v>3.1822047328298499E-3</v>
      </c>
      <c r="L53" s="9"/>
      <c r="M53" s="9">
        <v>0</v>
      </c>
      <c r="N53" s="9"/>
      <c r="O53" s="9">
        <v>-1336003200</v>
      </c>
      <c r="P53" s="9"/>
      <c r="Q53" s="9">
        <v>0</v>
      </c>
      <c r="R53" s="9"/>
      <c r="S53" s="9">
        <f t="shared" si="2"/>
        <v>-1336003200</v>
      </c>
      <c r="T53" s="17"/>
      <c r="U53" s="11">
        <f t="shared" si="3"/>
        <v>3.1822047328298499E-3</v>
      </c>
    </row>
    <row r="54" spans="1:21">
      <c r="A54" s="1" t="s">
        <v>59</v>
      </c>
      <c r="C54" s="9">
        <v>0</v>
      </c>
      <c r="D54" s="9"/>
      <c r="E54" s="9">
        <v>54547112376</v>
      </c>
      <c r="F54" s="9"/>
      <c r="G54" s="9">
        <v>0</v>
      </c>
      <c r="H54" s="9"/>
      <c r="I54" s="9">
        <f t="shared" si="0"/>
        <v>54547112376</v>
      </c>
      <c r="J54" s="9"/>
      <c r="K54" s="11">
        <f t="shared" si="1"/>
        <v>-0.12992489775855992</v>
      </c>
      <c r="L54" s="9"/>
      <c r="M54" s="9">
        <v>0</v>
      </c>
      <c r="N54" s="9"/>
      <c r="O54" s="9">
        <v>54547112376</v>
      </c>
      <c r="P54" s="9"/>
      <c r="Q54" s="9">
        <v>0</v>
      </c>
      <c r="R54" s="9"/>
      <c r="S54" s="9">
        <f t="shared" si="2"/>
        <v>54547112376</v>
      </c>
      <c r="T54" s="17"/>
      <c r="U54" s="11">
        <f t="shared" si="3"/>
        <v>-0.12992489775855992</v>
      </c>
    </row>
    <row r="55" spans="1:21">
      <c r="A55" s="1" t="s">
        <v>78</v>
      </c>
      <c r="C55" s="9">
        <v>0</v>
      </c>
      <c r="D55" s="9"/>
      <c r="E55" s="9">
        <v>1163038500</v>
      </c>
      <c r="F55" s="9"/>
      <c r="G55" s="9">
        <v>0</v>
      </c>
      <c r="H55" s="9"/>
      <c r="I55" s="9">
        <f t="shared" si="0"/>
        <v>1163038500</v>
      </c>
      <c r="J55" s="9"/>
      <c r="K55" s="11">
        <f t="shared" si="1"/>
        <v>-2.770222870097414E-3</v>
      </c>
      <c r="L55" s="9"/>
      <c r="M55" s="9">
        <v>0</v>
      </c>
      <c r="N55" s="9"/>
      <c r="O55" s="9">
        <v>1163038500</v>
      </c>
      <c r="P55" s="9"/>
      <c r="Q55" s="9">
        <v>0</v>
      </c>
      <c r="R55" s="9"/>
      <c r="S55" s="9">
        <f t="shared" si="2"/>
        <v>1163038500</v>
      </c>
      <c r="T55" s="17"/>
      <c r="U55" s="11">
        <f t="shared" si="3"/>
        <v>-2.770222870097414E-3</v>
      </c>
    </row>
    <row r="56" spans="1:21">
      <c r="A56" s="1" t="s">
        <v>64</v>
      </c>
      <c r="C56" s="9">
        <v>0</v>
      </c>
      <c r="D56" s="9"/>
      <c r="E56" s="9">
        <v>-7352854884</v>
      </c>
      <c r="F56" s="9"/>
      <c r="G56" s="9">
        <v>0</v>
      </c>
      <c r="H56" s="9"/>
      <c r="I56" s="9">
        <f t="shared" si="0"/>
        <v>-7352854884</v>
      </c>
      <c r="J56" s="9"/>
      <c r="K56" s="11">
        <f t="shared" si="1"/>
        <v>1.7513647880241512E-2</v>
      </c>
      <c r="L56" s="9"/>
      <c r="M56" s="9">
        <v>0</v>
      </c>
      <c r="N56" s="9"/>
      <c r="O56" s="9">
        <v>-7352854884</v>
      </c>
      <c r="P56" s="9"/>
      <c r="Q56" s="9">
        <v>0</v>
      </c>
      <c r="R56" s="9"/>
      <c r="S56" s="9">
        <f t="shared" si="2"/>
        <v>-7352854884</v>
      </c>
      <c r="T56" s="17"/>
      <c r="U56" s="11">
        <f t="shared" si="3"/>
        <v>1.7513647880241512E-2</v>
      </c>
    </row>
    <row r="57" spans="1:21">
      <c r="A57" s="1" t="s">
        <v>42</v>
      </c>
      <c r="C57" s="9">
        <v>0</v>
      </c>
      <c r="D57" s="9"/>
      <c r="E57" s="9">
        <v>-534317892</v>
      </c>
      <c r="F57" s="9"/>
      <c r="G57" s="9">
        <v>0</v>
      </c>
      <c r="H57" s="9"/>
      <c r="I57" s="9">
        <f t="shared" si="0"/>
        <v>-534317892</v>
      </c>
      <c r="J57" s="9"/>
      <c r="K57" s="11">
        <f t="shared" si="1"/>
        <v>1.2726832725835301E-3</v>
      </c>
      <c r="L57" s="9"/>
      <c r="M57" s="9">
        <v>0</v>
      </c>
      <c r="N57" s="9"/>
      <c r="O57" s="9">
        <v>-534317892</v>
      </c>
      <c r="P57" s="9"/>
      <c r="Q57" s="9">
        <v>0</v>
      </c>
      <c r="R57" s="9"/>
      <c r="S57" s="9">
        <f t="shared" si="2"/>
        <v>-534317892</v>
      </c>
      <c r="T57" s="17"/>
      <c r="U57" s="11">
        <f t="shared" si="3"/>
        <v>1.2726832725835301E-3</v>
      </c>
    </row>
    <row r="58" spans="1:21">
      <c r="A58" s="1" t="s">
        <v>39</v>
      </c>
      <c r="C58" s="9">
        <v>0</v>
      </c>
      <c r="D58" s="9"/>
      <c r="E58" s="9">
        <v>-30659807215</v>
      </c>
      <c r="F58" s="9"/>
      <c r="G58" s="9">
        <v>0</v>
      </c>
      <c r="H58" s="9"/>
      <c r="I58" s="9">
        <f t="shared" si="0"/>
        <v>-30659807215</v>
      </c>
      <c r="J58" s="9"/>
      <c r="K58" s="11">
        <f t="shared" si="1"/>
        <v>7.3028106240481894E-2</v>
      </c>
      <c r="L58" s="9"/>
      <c r="M58" s="9">
        <v>0</v>
      </c>
      <c r="N58" s="9"/>
      <c r="O58" s="9">
        <v>-30659807215</v>
      </c>
      <c r="P58" s="9"/>
      <c r="Q58" s="9">
        <v>0</v>
      </c>
      <c r="R58" s="9"/>
      <c r="S58" s="9">
        <f t="shared" si="2"/>
        <v>-30659807215</v>
      </c>
      <c r="T58" s="17"/>
      <c r="U58" s="11">
        <f t="shared" si="3"/>
        <v>7.3028106240481894E-2</v>
      </c>
    </row>
    <row r="59" spans="1:21">
      <c r="A59" s="1" t="s">
        <v>21</v>
      </c>
      <c r="C59" s="9">
        <v>0</v>
      </c>
      <c r="D59" s="9"/>
      <c r="E59" s="9">
        <v>-50493754608</v>
      </c>
      <c r="F59" s="9"/>
      <c r="G59" s="9">
        <v>0</v>
      </c>
      <c r="H59" s="9"/>
      <c r="I59" s="9">
        <f t="shared" si="0"/>
        <v>-50493754608</v>
      </c>
      <c r="J59" s="9"/>
      <c r="K59" s="11">
        <f t="shared" si="1"/>
        <v>0.12027026948133555</v>
      </c>
      <c r="L59" s="9"/>
      <c r="M59" s="9">
        <v>0</v>
      </c>
      <c r="N59" s="9"/>
      <c r="O59" s="9">
        <v>-50493754608</v>
      </c>
      <c r="P59" s="9"/>
      <c r="Q59" s="9">
        <v>0</v>
      </c>
      <c r="R59" s="9"/>
      <c r="S59" s="9">
        <f t="shared" si="2"/>
        <v>-50493754608</v>
      </c>
      <c r="T59" s="17"/>
      <c r="U59" s="11">
        <f t="shared" si="3"/>
        <v>0.12027026948133555</v>
      </c>
    </row>
    <row r="60" spans="1:21">
      <c r="A60" s="1" t="s">
        <v>70</v>
      </c>
      <c r="C60" s="9">
        <v>0</v>
      </c>
      <c r="D60" s="9"/>
      <c r="E60" s="9">
        <v>-37425982500</v>
      </c>
      <c r="F60" s="9"/>
      <c r="G60" s="9">
        <v>0</v>
      </c>
      <c r="H60" s="9"/>
      <c r="I60" s="9">
        <f t="shared" si="0"/>
        <v>-37425982500</v>
      </c>
      <c r="J60" s="9"/>
      <c r="K60" s="11">
        <f t="shared" si="1"/>
        <v>8.9144351332621913E-2</v>
      </c>
      <c r="L60" s="9"/>
      <c r="M60" s="9">
        <v>0</v>
      </c>
      <c r="N60" s="9"/>
      <c r="O60" s="9">
        <v>-37425982500</v>
      </c>
      <c r="P60" s="9"/>
      <c r="Q60" s="9">
        <v>0</v>
      </c>
      <c r="R60" s="9"/>
      <c r="S60" s="9">
        <f t="shared" si="2"/>
        <v>-37425982500</v>
      </c>
      <c r="T60" s="17"/>
      <c r="U60" s="11">
        <f t="shared" si="3"/>
        <v>8.9144351332621913E-2</v>
      </c>
    </row>
    <row r="61" spans="1:21">
      <c r="A61" s="1" t="s">
        <v>23</v>
      </c>
      <c r="C61" s="9">
        <v>0</v>
      </c>
      <c r="D61" s="9"/>
      <c r="E61" s="9">
        <v>-153893642893</v>
      </c>
      <c r="F61" s="9"/>
      <c r="G61" s="9">
        <v>0</v>
      </c>
      <c r="H61" s="9"/>
      <c r="I61" s="9">
        <f t="shared" si="0"/>
        <v>-153893642893</v>
      </c>
      <c r="J61" s="9"/>
      <c r="K61" s="11">
        <f t="shared" si="1"/>
        <v>0.36655681570712656</v>
      </c>
      <c r="L61" s="9"/>
      <c r="M61" s="9">
        <v>0</v>
      </c>
      <c r="N61" s="9"/>
      <c r="O61" s="9">
        <v>-153893642893</v>
      </c>
      <c r="P61" s="9"/>
      <c r="Q61" s="9">
        <v>0</v>
      </c>
      <c r="R61" s="9"/>
      <c r="S61" s="9">
        <f t="shared" si="2"/>
        <v>-153893642893</v>
      </c>
      <c r="T61" s="17"/>
      <c r="U61" s="11">
        <f t="shared" si="3"/>
        <v>0.36655681570712656</v>
      </c>
    </row>
    <row r="62" spans="1:21">
      <c r="A62" s="1" t="s">
        <v>80</v>
      </c>
      <c r="C62" s="9">
        <v>0</v>
      </c>
      <c r="D62" s="9"/>
      <c r="E62" s="9">
        <v>-7703882121</v>
      </c>
      <c r="F62" s="9"/>
      <c r="G62" s="9">
        <v>0</v>
      </c>
      <c r="H62" s="9"/>
      <c r="I62" s="9">
        <f t="shared" si="0"/>
        <v>-7703882121</v>
      </c>
      <c r="J62" s="9"/>
      <c r="K62" s="11">
        <f t="shared" si="1"/>
        <v>1.8349754062422501E-2</v>
      </c>
      <c r="L62" s="9"/>
      <c r="M62" s="9">
        <v>0</v>
      </c>
      <c r="N62" s="9"/>
      <c r="O62" s="9">
        <v>-7703882121</v>
      </c>
      <c r="P62" s="9"/>
      <c r="Q62" s="9">
        <v>0</v>
      </c>
      <c r="R62" s="9"/>
      <c r="S62" s="9">
        <f t="shared" si="2"/>
        <v>-7703882121</v>
      </c>
      <c r="T62" s="17"/>
      <c r="U62" s="11">
        <f t="shared" si="3"/>
        <v>1.8349754062422501E-2</v>
      </c>
    </row>
    <row r="63" spans="1:21">
      <c r="A63" s="1" t="s">
        <v>20</v>
      </c>
      <c r="C63" s="9">
        <v>0</v>
      </c>
      <c r="D63" s="9"/>
      <c r="E63" s="9">
        <v>0</v>
      </c>
      <c r="F63" s="9"/>
      <c r="G63" s="9">
        <v>0</v>
      </c>
      <c r="H63" s="9"/>
      <c r="I63" s="9">
        <f t="shared" si="0"/>
        <v>0</v>
      </c>
      <c r="J63" s="9"/>
      <c r="K63" s="11">
        <f t="shared" si="1"/>
        <v>0</v>
      </c>
      <c r="L63" s="9"/>
      <c r="M63" s="9">
        <v>0</v>
      </c>
      <c r="N63" s="9"/>
      <c r="O63" s="9">
        <v>0</v>
      </c>
      <c r="P63" s="9"/>
      <c r="Q63" s="9">
        <v>0</v>
      </c>
      <c r="R63" s="9"/>
      <c r="S63" s="9">
        <f t="shared" si="2"/>
        <v>0</v>
      </c>
      <c r="T63" s="17"/>
      <c r="U63" s="11">
        <f t="shared" si="3"/>
        <v>0</v>
      </c>
    </row>
    <row r="64" spans="1:21">
      <c r="A64" s="1" t="s">
        <v>69</v>
      </c>
      <c r="C64" s="9">
        <v>0</v>
      </c>
      <c r="D64" s="9"/>
      <c r="E64" s="9">
        <v>701635242</v>
      </c>
      <c r="F64" s="9"/>
      <c r="G64" s="9">
        <v>0</v>
      </c>
      <c r="H64" s="9"/>
      <c r="I64" s="9">
        <f t="shared" si="0"/>
        <v>701635242</v>
      </c>
      <c r="J64" s="9"/>
      <c r="K64" s="11">
        <f t="shared" si="1"/>
        <v>-1.6712138023416538E-3</v>
      </c>
      <c r="L64" s="9"/>
      <c r="M64" s="9">
        <v>0</v>
      </c>
      <c r="N64" s="9"/>
      <c r="O64" s="9">
        <v>701635242</v>
      </c>
      <c r="P64" s="9"/>
      <c r="Q64" s="9">
        <v>0</v>
      </c>
      <c r="R64" s="9"/>
      <c r="S64" s="9">
        <f t="shared" si="2"/>
        <v>701635242</v>
      </c>
      <c r="T64" s="17"/>
      <c r="U64" s="11">
        <f t="shared" si="3"/>
        <v>-1.6712138023416538E-3</v>
      </c>
    </row>
    <row r="65" spans="1:21">
      <c r="A65" s="1" t="s">
        <v>85</v>
      </c>
      <c r="C65" s="9">
        <v>0</v>
      </c>
      <c r="D65" s="9"/>
      <c r="E65" s="9">
        <v>7952400000</v>
      </c>
      <c r="F65" s="9"/>
      <c r="G65" s="9">
        <v>0</v>
      </c>
      <c r="H65" s="9"/>
      <c r="I65" s="9">
        <f t="shared" si="0"/>
        <v>7952400000</v>
      </c>
      <c r="J65" s="9"/>
      <c r="K65" s="11">
        <f t="shared" si="1"/>
        <v>-1.8941694838272915E-2</v>
      </c>
      <c r="L65" s="9"/>
      <c r="M65" s="9">
        <v>0</v>
      </c>
      <c r="N65" s="9"/>
      <c r="O65" s="9">
        <v>7952400000</v>
      </c>
      <c r="P65" s="9"/>
      <c r="Q65" s="9">
        <v>0</v>
      </c>
      <c r="R65" s="9"/>
      <c r="S65" s="9">
        <f t="shared" si="2"/>
        <v>7952400000</v>
      </c>
      <c r="T65" s="17"/>
      <c r="U65" s="11">
        <f t="shared" si="3"/>
        <v>-1.8941694838272915E-2</v>
      </c>
    </row>
    <row r="66" spans="1:21">
      <c r="A66" s="1" t="s">
        <v>48</v>
      </c>
      <c r="C66" s="9">
        <v>0</v>
      </c>
      <c r="D66" s="9"/>
      <c r="E66" s="9">
        <v>-53071528176</v>
      </c>
      <c r="F66" s="9"/>
      <c r="G66" s="9">
        <v>0</v>
      </c>
      <c r="H66" s="9"/>
      <c r="I66" s="9">
        <f t="shared" si="0"/>
        <v>-53071528176</v>
      </c>
      <c r="J66" s="9"/>
      <c r="K66" s="11">
        <f t="shared" si="1"/>
        <v>0.12641022726605738</v>
      </c>
      <c r="L66" s="9"/>
      <c r="M66" s="9">
        <v>0</v>
      </c>
      <c r="N66" s="9"/>
      <c r="O66" s="9">
        <v>-53071528176</v>
      </c>
      <c r="P66" s="9"/>
      <c r="Q66" s="9">
        <v>0</v>
      </c>
      <c r="R66" s="9"/>
      <c r="S66" s="9">
        <f t="shared" si="2"/>
        <v>-53071528176</v>
      </c>
      <c r="T66" s="17"/>
      <c r="U66" s="11">
        <f t="shared" si="3"/>
        <v>0.12641022726605738</v>
      </c>
    </row>
    <row r="67" spans="1:21">
      <c r="A67" s="1" t="s">
        <v>63</v>
      </c>
      <c r="C67" s="9">
        <v>0</v>
      </c>
      <c r="D67" s="9"/>
      <c r="E67" s="9">
        <v>-7074787432</v>
      </c>
      <c r="F67" s="9"/>
      <c r="G67" s="9">
        <v>0</v>
      </c>
      <c r="H67" s="9"/>
      <c r="I67" s="9">
        <f t="shared" si="0"/>
        <v>-7074787432</v>
      </c>
      <c r="J67" s="9"/>
      <c r="K67" s="11">
        <f t="shared" si="1"/>
        <v>1.6851323447335708E-2</v>
      </c>
      <c r="L67" s="9"/>
      <c r="M67" s="9">
        <v>0</v>
      </c>
      <c r="N67" s="9"/>
      <c r="O67" s="9">
        <v>-7074787432</v>
      </c>
      <c r="P67" s="9"/>
      <c r="Q67" s="9">
        <v>0</v>
      </c>
      <c r="R67" s="9"/>
      <c r="S67" s="9">
        <f t="shared" si="2"/>
        <v>-7074787432</v>
      </c>
      <c r="T67" s="17"/>
      <c r="U67" s="11">
        <f t="shared" si="3"/>
        <v>1.6851323447335708E-2</v>
      </c>
    </row>
    <row r="68" spans="1:21">
      <c r="A68" s="1" t="s">
        <v>77</v>
      </c>
      <c r="C68" s="9">
        <v>0</v>
      </c>
      <c r="D68" s="9"/>
      <c r="E68" s="9">
        <v>-30703274900</v>
      </c>
      <c r="F68" s="9"/>
      <c r="G68" s="9">
        <v>0</v>
      </c>
      <c r="H68" s="9"/>
      <c r="I68" s="9">
        <f t="shared" si="0"/>
        <v>-30703274900</v>
      </c>
      <c r="J68" s="9"/>
      <c r="K68" s="11">
        <f t="shared" si="1"/>
        <v>7.3131641226724553E-2</v>
      </c>
      <c r="L68" s="9"/>
      <c r="M68" s="9">
        <v>0</v>
      </c>
      <c r="N68" s="9"/>
      <c r="O68" s="9">
        <v>-30703274900</v>
      </c>
      <c r="P68" s="9"/>
      <c r="Q68" s="9">
        <v>0</v>
      </c>
      <c r="R68" s="9"/>
      <c r="S68" s="9">
        <f t="shared" si="2"/>
        <v>-30703274900</v>
      </c>
      <c r="T68" s="17"/>
      <c r="U68" s="11">
        <f t="shared" si="3"/>
        <v>7.3131641226724553E-2</v>
      </c>
    </row>
    <row r="69" spans="1:21">
      <c r="A69" s="1" t="s">
        <v>81</v>
      </c>
      <c r="C69" s="9">
        <v>0</v>
      </c>
      <c r="D69" s="9"/>
      <c r="E69" s="9">
        <v>441967786099</v>
      </c>
      <c r="F69" s="9"/>
      <c r="G69" s="9">
        <v>0</v>
      </c>
      <c r="H69" s="9"/>
      <c r="I69" s="9">
        <f t="shared" si="0"/>
        <v>441967786099</v>
      </c>
      <c r="J69" s="9"/>
      <c r="K69" s="11">
        <f t="shared" si="1"/>
        <v>-1.0527160269395825</v>
      </c>
      <c r="L69" s="9"/>
      <c r="M69" s="9">
        <v>0</v>
      </c>
      <c r="N69" s="9"/>
      <c r="O69" s="9">
        <v>441967786099</v>
      </c>
      <c r="P69" s="9"/>
      <c r="Q69" s="9">
        <v>0</v>
      </c>
      <c r="R69" s="9"/>
      <c r="S69" s="9">
        <f t="shared" si="2"/>
        <v>441967786099</v>
      </c>
      <c r="T69" s="17"/>
      <c r="U69" s="11">
        <f t="shared" si="3"/>
        <v>-1.0527160269395825</v>
      </c>
    </row>
    <row r="70" spans="1:21">
      <c r="A70" s="1" t="s">
        <v>16</v>
      </c>
      <c r="C70" s="9">
        <v>0</v>
      </c>
      <c r="D70" s="9"/>
      <c r="E70" s="9">
        <v>-6651036956</v>
      </c>
      <c r="F70" s="9"/>
      <c r="G70" s="9">
        <v>0</v>
      </c>
      <c r="H70" s="9"/>
      <c r="I70" s="9">
        <f t="shared" si="0"/>
        <v>-6651036956</v>
      </c>
      <c r="J70" s="9"/>
      <c r="K70" s="11">
        <f t="shared" si="1"/>
        <v>1.5841998941027564E-2</v>
      </c>
      <c r="L70" s="9"/>
      <c r="M70" s="9">
        <v>0</v>
      </c>
      <c r="N70" s="9"/>
      <c r="O70" s="9">
        <v>-6651036956</v>
      </c>
      <c r="P70" s="9"/>
      <c r="Q70" s="9">
        <v>0</v>
      </c>
      <c r="R70" s="9"/>
      <c r="S70" s="9">
        <f t="shared" si="2"/>
        <v>-6651036956</v>
      </c>
      <c r="T70" s="17"/>
      <c r="U70" s="11">
        <f t="shared" si="3"/>
        <v>1.5841998941027564E-2</v>
      </c>
    </row>
    <row r="71" spans="1:21">
      <c r="A71" s="1" t="s">
        <v>38</v>
      </c>
      <c r="C71" s="9">
        <v>0</v>
      </c>
      <c r="D71" s="9"/>
      <c r="E71" s="9">
        <v>-1266419700</v>
      </c>
      <c r="F71" s="9"/>
      <c r="G71" s="9">
        <v>0</v>
      </c>
      <c r="H71" s="9"/>
      <c r="I71" s="9">
        <f t="shared" si="0"/>
        <v>-1266419700</v>
      </c>
      <c r="J71" s="9"/>
      <c r="K71" s="11">
        <f t="shared" si="1"/>
        <v>3.0164649029949617E-3</v>
      </c>
      <c r="L71" s="9"/>
      <c r="M71" s="9">
        <v>0</v>
      </c>
      <c r="N71" s="9"/>
      <c r="O71" s="9">
        <v>-1266419700</v>
      </c>
      <c r="P71" s="9"/>
      <c r="Q71" s="9">
        <v>0</v>
      </c>
      <c r="R71" s="9"/>
      <c r="S71" s="9">
        <f t="shared" si="2"/>
        <v>-1266419700</v>
      </c>
      <c r="T71" s="17"/>
      <c r="U71" s="11">
        <f t="shared" si="3"/>
        <v>3.0164649029949617E-3</v>
      </c>
    </row>
    <row r="72" spans="1:21">
      <c r="A72" s="1" t="s">
        <v>25</v>
      </c>
      <c r="C72" s="9">
        <v>0</v>
      </c>
      <c r="D72" s="9"/>
      <c r="E72" s="9">
        <v>-60481878138</v>
      </c>
      <c r="F72" s="9"/>
      <c r="G72" s="9">
        <v>0</v>
      </c>
      <c r="H72" s="9"/>
      <c r="I72" s="9">
        <f t="shared" si="0"/>
        <v>-60481878138</v>
      </c>
      <c r="J72" s="9"/>
      <c r="K72" s="11">
        <f t="shared" si="1"/>
        <v>0.14406082175640134</v>
      </c>
      <c r="L72" s="9"/>
      <c r="M72" s="9">
        <v>0</v>
      </c>
      <c r="N72" s="9"/>
      <c r="O72" s="9">
        <v>-60481878138</v>
      </c>
      <c r="P72" s="9"/>
      <c r="Q72" s="9">
        <v>0</v>
      </c>
      <c r="R72" s="9"/>
      <c r="S72" s="9">
        <f t="shared" si="2"/>
        <v>-60481878138</v>
      </c>
      <c r="T72" s="17"/>
      <c r="U72" s="11">
        <f t="shared" si="3"/>
        <v>0.14406082175640134</v>
      </c>
    </row>
    <row r="73" spans="1:21">
      <c r="A73" s="1" t="s">
        <v>71</v>
      </c>
      <c r="C73" s="9">
        <v>0</v>
      </c>
      <c r="D73" s="9"/>
      <c r="E73" s="9">
        <v>14299036469</v>
      </c>
      <c r="F73" s="9"/>
      <c r="G73" s="9">
        <v>0</v>
      </c>
      <c r="H73" s="9"/>
      <c r="I73" s="9">
        <f t="shared" ref="I73:I85" si="4">C73+E73+G73</f>
        <v>14299036469</v>
      </c>
      <c r="J73" s="9"/>
      <c r="K73" s="11">
        <f t="shared" ref="K73:K85" si="5">I73/$I$86</f>
        <v>-3.4058647109945862E-2</v>
      </c>
      <c r="L73" s="9"/>
      <c r="M73" s="9">
        <v>0</v>
      </c>
      <c r="N73" s="9"/>
      <c r="O73" s="9">
        <v>14299036469</v>
      </c>
      <c r="P73" s="9"/>
      <c r="Q73" s="9">
        <v>0</v>
      </c>
      <c r="R73" s="9"/>
      <c r="S73" s="9">
        <f t="shared" ref="S73:S85" si="6">M73+O73+Q73</f>
        <v>14299036469</v>
      </c>
      <c r="T73" s="17"/>
      <c r="U73" s="11">
        <f t="shared" ref="U73:U85" si="7">S73/$S$86</f>
        <v>-3.4058647109945862E-2</v>
      </c>
    </row>
    <row r="74" spans="1:21">
      <c r="A74" s="1" t="s">
        <v>66</v>
      </c>
      <c r="C74" s="9">
        <v>0</v>
      </c>
      <c r="D74" s="9"/>
      <c r="E74" s="9">
        <v>14778187468</v>
      </c>
      <c r="F74" s="9"/>
      <c r="G74" s="9">
        <v>0</v>
      </c>
      <c r="H74" s="9"/>
      <c r="I74" s="9">
        <f t="shared" si="4"/>
        <v>14778187468</v>
      </c>
      <c r="J74" s="9"/>
      <c r="K74" s="11">
        <f t="shared" si="5"/>
        <v>-3.5199929239178751E-2</v>
      </c>
      <c r="L74" s="9"/>
      <c r="M74" s="9">
        <v>0</v>
      </c>
      <c r="N74" s="9"/>
      <c r="O74" s="9">
        <v>14778187468</v>
      </c>
      <c r="P74" s="9"/>
      <c r="Q74" s="9">
        <v>0</v>
      </c>
      <c r="R74" s="9"/>
      <c r="S74" s="9">
        <f t="shared" si="6"/>
        <v>14778187468</v>
      </c>
      <c r="T74" s="17"/>
      <c r="U74" s="11">
        <f t="shared" si="7"/>
        <v>-3.5199929239178751E-2</v>
      </c>
    </row>
    <row r="75" spans="1:21">
      <c r="A75" s="1" t="s">
        <v>22</v>
      </c>
      <c r="C75" s="9">
        <v>0</v>
      </c>
      <c r="D75" s="9"/>
      <c r="E75" s="9">
        <v>15612672607</v>
      </c>
      <c r="F75" s="9"/>
      <c r="G75" s="9">
        <v>0</v>
      </c>
      <c r="H75" s="9"/>
      <c r="I75" s="9">
        <f t="shared" si="4"/>
        <v>15612672607</v>
      </c>
      <c r="J75" s="9"/>
      <c r="K75" s="11">
        <f t="shared" si="5"/>
        <v>-3.7187576094217703E-2</v>
      </c>
      <c r="L75" s="9"/>
      <c r="M75" s="9">
        <v>0</v>
      </c>
      <c r="N75" s="9"/>
      <c r="O75" s="9">
        <v>15612672607</v>
      </c>
      <c r="P75" s="9"/>
      <c r="Q75" s="9">
        <v>0</v>
      </c>
      <c r="R75" s="9"/>
      <c r="S75" s="9">
        <f t="shared" si="6"/>
        <v>15612672607</v>
      </c>
      <c r="T75" s="17"/>
      <c r="U75" s="11">
        <f t="shared" si="7"/>
        <v>-3.7187576094217703E-2</v>
      </c>
    </row>
    <row r="76" spans="1:21">
      <c r="A76" s="1" t="s">
        <v>55</v>
      </c>
      <c r="C76" s="9">
        <v>0</v>
      </c>
      <c r="D76" s="9"/>
      <c r="E76" s="9">
        <v>-16940885889</v>
      </c>
      <c r="F76" s="9"/>
      <c r="G76" s="9">
        <v>0</v>
      </c>
      <c r="H76" s="9"/>
      <c r="I76" s="9">
        <f t="shared" si="4"/>
        <v>-16940885889</v>
      </c>
      <c r="J76" s="9"/>
      <c r="K76" s="11">
        <f t="shared" si="5"/>
        <v>4.0351226145495918E-2</v>
      </c>
      <c r="L76" s="9"/>
      <c r="M76" s="9">
        <v>0</v>
      </c>
      <c r="N76" s="9"/>
      <c r="O76" s="9">
        <v>-16940885889</v>
      </c>
      <c r="P76" s="9"/>
      <c r="Q76" s="9">
        <v>0</v>
      </c>
      <c r="R76" s="9"/>
      <c r="S76" s="9">
        <f t="shared" si="6"/>
        <v>-16940885889</v>
      </c>
      <c r="T76" s="17"/>
      <c r="U76" s="11">
        <f t="shared" si="7"/>
        <v>4.0351226145495918E-2</v>
      </c>
    </row>
    <row r="77" spans="1:21">
      <c r="A77" s="1" t="s">
        <v>31</v>
      </c>
      <c r="C77" s="9">
        <v>0</v>
      </c>
      <c r="D77" s="9"/>
      <c r="E77" s="9">
        <v>2623722854</v>
      </c>
      <c r="F77" s="9"/>
      <c r="G77" s="9">
        <v>0</v>
      </c>
      <c r="H77" s="9"/>
      <c r="I77" s="9">
        <f t="shared" si="4"/>
        <v>2623722854</v>
      </c>
      <c r="J77" s="9"/>
      <c r="K77" s="11">
        <f t="shared" si="5"/>
        <v>-6.2494036568420197E-3</v>
      </c>
      <c r="L77" s="9"/>
      <c r="M77" s="9">
        <v>0</v>
      </c>
      <c r="N77" s="9"/>
      <c r="O77" s="9">
        <v>2623722854</v>
      </c>
      <c r="P77" s="9"/>
      <c r="Q77" s="9">
        <v>0</v>
      </c>
      <c r="R77" s="9"/>
      <c r="S77" s="9">
        <f t="shared" si="6"/>
        <v>2623722854</v>
      </c>
      <c r="T77" s="17"/>
      <c r="U77" s="11">
        <f t="shared" si="7"/>
        <v>-6.2494036568420197E-3</v>
      </c>
    </row>
    <row r="78" spans="1:21">
      <c r="A78" s="1" t="s">
        <v>29</v>
      </c>
      <c r="C78" s="9">
        <v>0</v>
      </c>
      <c r="D78" s="9"/>
      <c r="E78" s="9">
        <v>15504086536</v>
      </c>
      <c r="F78" s="9"/>
      <c r="G78" s="9">
        <v>0</v>
      </c>
      <c r="H78" s="9"/>
      <c r="I78" s="9">
        <f t="shared" si="4"/>
        <v>15504086536</v>
      </c>
      <c r="J78" s="9"/>
      <c r="K78" s="11">
        <f t="shared" si="5"/>
        <v>-3.6928936662025021E-2</v>
      </c>
      <c r="L78" s="9"/>
      <c r="M78" s="9">
        <v>0</v>
      </c>
      <c r="N78" s="9"/>
      <c r="O78" s="9">
        <v>15504086536</v>
      </c>
      <c r="P78" s="9"/>
      <c r="Q78" s="9">
        <v>0</v>
      </c>
      <c r="R78" s="9"/>
      <c r="S78" s="9">
        <f t="shared" si="6"/>
        <v>15504086536</v>
      </c>
      <c r="T78" s="17"/>
      <c r="U78" s="11">
        <f t="shared" si="7"/>
        <v>-3.6928936662025021E-2</v>
      </c>
    </row>
    <row r="79" spans="1:21">
      <c r="A79" s="1" t="s">
        <v>50</v>
      </c>
      <c r="C79" s="9">
        <v>0</v>
      </c>
      <c r="D79" s="9"/>
      <c r="E79" s="9">
        <v>-1485110700</v>
      </c>
      <c r="F79" s="9"/>
      <c r="G79" s="9">
        <v>0</v>
      </c>
      <c r="H79" s="9"/>
      <c r="I79" s="9">
        <f t="shared" si="4"/>
        <v>-1485110700</v>
      </c>
      <c r="J79" s="9"/>
      <c r="K79" s="11">
        <f t="shared" si="5"/>
        <v>3.5373615110474671E-3</v>
      </c>
      <c r="L79" s="9"/>
      <c r="M79" s="9">
        <v>0</v>
      </c>
      <c r="N79" s="9"/>
      <c r="O79" s="9">
        <v>-1485110700</v>
      </c>
      <c r="P79" s="9"/>
      <c r="Q79" s="9">
        <v>0</v>
      </c>
      <c r="R79" s="9"/>
      <c r="S79" s="9">
        <f t="shared" si="6"/>
        <v>-1485110700</v>
      </c>
      <c r="T79" s="17"/>
      <c r="U79" s="11">
        <f t="shared" si="7"/>
        <v>3.5373615110474671E-3</v>
      </c>
    </row>
    <row r="80" spans="1:21">
      <c r="A80" s="1" t="s">
        <v>35</v>
      </c>
      <c r="C80" s="9">
        <v>0</v>
      </c>
      <c r="D80" s="9"/>
      <c r="E80" s="9">
        <v>5488289596</v>
      </c>
      <c r="F80" s="9"/>
      <c r="G80" s="9">
        <v>0</v>
      </c>
      <c r="H80" s="9"/>
      <c r="I80" s="9">
        <f t="shared" si="4"/>
        <v>5488289596</v>
      </c>
      <c r="J80" s="9"/>
      <c r="K80" s="11">
        <f t="shared" si="5"/>
        <v>-1.3072469532656826E-2</v>
      </c>
      <c r="L80" s="9"/>
      <c r="M80" s="9">
        <v>0</v>
      </c>
      <c r="N80" s="9"/>
      <c r="O80" s="9">
        <v>5488289596</v>
      </c>
      <c r="P80" s="9"/>
      <c r="Q80" s="9">
        <v>0</v>
      </c>
      <c r="R80" s="9"/>
      <c r="S80" s="9">
        <f t="shared" si="6"/>
        <v>5488289596</v>
      </c>
      <c r="T80" s="17"/>
      <c r="U80" s="11">
        <f t="shared" si="7"/>
        <v>-1.3072469532656826E-2</v>
      </c>
    </row>
    <row r="81" spans="1:21">
      <c r="A81" s="1" t="s">
        <v>65</v>
      </c>
      <c r="C81" s="9">
        <v>0</v>
      </c>
      <c r="D81" s="9"/>
      <c r="E81" s="9">
        <v>-68623426</v>
      </c>
      <c r="F81" s="9"/>
      <c r="G81" s="9">
        <v>0</v>
      </c>
      <c r="H81" s="9"/>
      <c r="I81" s="9">
        <f t="shared" si="4"/>
        <v>-68623426</v>
      </c>
      <c r="J81" s="9"/>
      <c r="K81" s="11">
        <f t="shared" si="5"/>
        <v>1.6345304487309535E-4</v>
      </c>
      <c r="L81" s="9"/>
      <c r="M81" s="9">
        <v>0</v>
      </c>
      <c r="N81" s="9"/>
      <c r="O81" s="9">
        <v>-68623426</v>
      </c>
      <c r="P81" s="9"/>
      <c r="Q81" s="9">
        <v>0</v>
      </c>
      <c r="R81" s="9"/>
      <c r="S81" s="9">
        <f t="shared" si="6"/>
        <v>-68623426</v>
      </c>
      <c r="T81" s="17"/>
      <c r="U81" s="11">
        <f t="shared" si="7"/>
        <v>1.6345304487309535E-4</v>
      </c>
    </row>
    <row r="82" spans="1:21">
      <c r="A82" s="1" t="s">
        <v>30</v>
      </c>
      <c r="C82" s="9">
        <v>0</v>
      </c>
      <c r="D82" s="9"/>
      <c r="E82" s="9">
        <v>-3131257500</v>
      </c>
      <c r="F82" s="9"/>
      <c r="G82" s="9">
        <v>0</v>
      </c>
      <c r="H82" s="9"/>
      <c r="I82" s="9">
        <f t="shared" si="4"/>
        <v>-3131257500</v>
      </c>
      <c r="J82" s="9"/>
      <c r="K82" s="11">
        <f t="shared" si="5"/>
        <v>7.4582923425699603E-3</v>
      </c>
      <c r="L82" s="9"/>
      <c r="M82" s="9">
        <v>0</v>
      </c>
      <c r="N82" s="9"/>
      <c r="O82" s="9">
        <v>-3131257500</v>
      </c>
      <c r="P82" s="9"/>
      <c r="Q82" s="9">
        <v>0</v>
      </c>
      <c r="R82" s="9"/>
      <c r="S82" s="9">
        <f>M82+O82+Q82</f>
        <v>-3131257500</v>
      </c>
      <c r="T82" s="17"/>
      <c r="U82" s="11">
        <f t="shared" si="7"/>
        <v>7.4582923425699603E-3</v>
      </c>
    </row>
    <row r="83" spans="1:21">
      <c r="A83" s="1" t="s">
        <v>49</v>
      </c>
      <c r="C83" s="9">
        <v>0</v>
      </c>
      <c r="D83" s="9"/>
      <c r="E83" s="9">
        <v>-524858400</v>
      </c>
      <c r="F83" s="9"/>
      <c r="G83" s="9">
        <v>0</v>
      </c>
      <c r="H83" s="9"/>
      <c r="I83" s="9">
        <f t="shared" si="4"/>
        <v>-524858400</v>
      </c>
      <c r="J83" s="9"/>
      <c r="K83" s="11">
        <f t="shared" si="5"/>
        <v>1.2501518593260124E-3</v>
      </c>
      <c r="L83" s="9"/>
      <c r="M83" s="9">
        <v>0</v>
      </c>
      <c r="N83" s="9"/>
      <c r="O83" s="9">
        <v>-524858400</v>
      </c>
      <c r="P83" s="9"/>
      <c r="Q83" s="9">
        <v>0</v>
      </c>
      <c r="R83" s="9"/>
      <c r="S83" s="9">
        <f t="shared" si="6"/>
        <v>-524858400</v>
      </c>
      <c r="T83" s="17"/>
      <c r="U83" s="11">
        <f t="shared" si="7"/>
        <v>1.2501518593260124E-3</v>
      </c>
    </row>
    <row r="84" spans="1:21">
      <c r="A84" s="1" t="s">
        <v>36</v>
      </c>
      <c r="C84" s="9">
        <v>0</v>
      </c>
      <c r="D84" s="9"/>
      <c r="E84" s="9">
        <v>-1351907830</v>
      </c>
      <c r="F84" s="9"/>
      <c r="G84" s="9">
        <v>0</v>
      </c>
      <c r="H84" s="9"/>
      <c r="I84" s="9">
        <f t="shared" si="4"/>
        <v>-1351907830</v>
      </c>
      <c r="J84" s="9"/>
      <c r="K84" s="11">
        <f t="shared" si="5"/>
        <v>3.2200877175861046E-3</v>
      </c>
      <c r="L84" s="9"/>
      <c r="M84" s="9">
        <v>0</v>
      </c>
      <c r="N84" s="9"/>
      <c r="O84" s="9">
        <v>-1351907830</v>
      </c>
      <c r="P84" s="9"/>
      <c r="Q84" s="9">
        <v>0</v>
      </c>
      <c r="R84" s="9"/>
      <c r="S84" s="9">
        <f t="shared" si="6"/>
        <v>-1351907830</v>
      </c>
      <c r="T84" s="17"/>
      <c r="U84" s="11">
        <f t="shared" si="7"/>
        <v>3.2200877175861046E-3</v>
      </c>
    </row>
    <row r="85" spans="1:21">
      <c r="A85" s="1" t="s">
        <v>15</v>
      </c>
      <c r="C85" s="9">
        <v>0</v>
      </c>
      <c r="D85" s="9"/>
      <c r="E85" s="9">
        <v>-15083935601</v>
      </c>
      <c r="F85" s="9"/>
      <c r="G85" s="9">
        <v>0</v>
      </c>
      <c r="H85" s="9"/>
      <c r="I85" s="9">
        <f t="shared" si="4"/>
        <v>-15083935601</v>
      </c>
      <c r="J85" s="9"/>
      <c r="K85" s="11">
        <f t="shared" si="5"/>
        <v>3.5928185845065991E-2</v>
      </c>
      <c r="L85" s="9"/>
      <c r="M85" s="9">
        <v>0</v>
      </c>
      <c r="N85" s="9"/>
      <c r="O85" s="9">
        <v>-15083935601</v>
      </c>
      <c r="P85" s="9"/>
      <c r="Q85" s="9">
        <v>0</v>
      </c>
      <c r="R85" s="9"/>
      <c r="S85" s="9">
        <f t="shared" si="6"/>
        <v>-15083935601</v>
      </c>
      <c r="T85" s="17"/>
      <c r="U85" s="11">
        <f t="shared" si="7"/>
        <v>3.5928185845065991E-2</v>
      </c>
    </row>
    <row r="86" spans="1:21" ht="24.75" thickBot="1">
      <c r="C86" s="18">
        <f>SUM(C8:C85)</f>
        <v>471996960350</v>
      </c>
      <c r="D86" s="17"/>
      <c r="E86" s="25">
        <f>SUM(E8:E85)</f>
        <v>-882621174495</v>
      </c>
      <c r="F86" s="17"/>
      <c r="G86" s="18">
        <f>SUM(G8:G85)</f>
        <v>-9211501080</v>
      </c>
      <c r="H86" s="17"/>
      <c r="I86" s="18">
        <f>SUM(I8:I85)</f>
        <v>-419835715225</v>
      </c>
      <c r="J86" s="17"/>
      <c r="K86" s="12">
        <f>SUM(K8:K85)</f>
        <v>1.0000000000000004</v>
      </c>
      <c r="L86" s="17"/>
      <c r="M86" s="18">
        <f>SUM(M8:M85)</f>
        <v>471996960350</v>
      </c>
      <c r="N86" s="17"/>
      <c r="O86" s="18">
        <f>SUM(O8:O85)</f>
        <v>-882621174495</v>
      </c>
      <c r="P86" s="17"/>
      <c r="Q86" s="18">
        <f>SUM(Q8:Q85)</f>
        <v>-9211501080</v>
      </c>
      <c r="R86" s="17"/>
      <c r="S86" s="18">
        <f>SUM(S8:S85)</f>
        <v>-419835715225</v>
      </c>
      <c r="T86" s="17"/>
      <c r="U86" s="26">
        <f>SUM(U8:U85)</f>
        <v>1.0000000000000004</v>
      </c>
    </row>
    <row r="87" spans="1:21" ht="24.75" thickTop="1">
      <c r="C87" s="17"/>
      <c r="D87" s="17"/>
      <c r="E87" s="24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43"/>
  <sheetViews>
    <sheetView rightToLeft="1" topLeftCell="A34" workbookViewId="0">
      <selection activeCell="G54" sqref="G54"/>
    </sheetView>
  </sheetViews>
  <sheetFormatPr defaultRowHeight="2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5.7109375" style="1" bestFit="1" customWidth="1"/>
    <col min="8" max="8" width="1" style="1" customWidth="1"/>
    <col min="9" max="9" width="16.710937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5.7109375" style="1" bestFit="1" customWidth="1"/>
    <col min="16" max="16" width="1" style="1" customWidth="1"/>
    <col min="17" max="17" width="16.140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24.75">
      <c r="A3" s="27" t="s">
        <v>223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24.75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6" spans="1:17" ht="24.75">
      <c r="A6" s="28" t="s">
        <v>227</v>
      </c>
      <c r="C6" s="29" t="s">
        <v>225</v>
      </c>
      <c r="D6" s="29" t="s">
        <v>225</v>
      </c>
      <c r="E6" s="29" t="s">
        <v>225</v>
      </c>
      <c r="F6" s="29" t="s">
        <v>225</v>
      </c>
      <c r="G6" s="29" t="s">
        <v>225</v>
      </c>
      <c r="H6" s="29" t="s">
        <v>225</v>
      </c>
      <c r="I6" s="29" t="s">
        <v>225</v>
      </c>
      <c r="K6" s="29" t="s">
        <v>226</v>
      </c>
      <c r="L6" s="29" t="s">
        <v>226</v>
      </c>
      <c r="M6" s="29" t="s">
        <v>226</v>
      </c>
      <c r="N6" s="29" t="s">
        <v>226</v>
      </c>
      <c r="O6" s="29" t="s">
        <v>226</v>
      </c>
      <c r="P6" s="29" t="s">
        <v>226</v>
      </c>
      <c r="Q6" s="29" t="s">
        <v>226</v>
      </c>
    </row>
    <row r="7" spans="1:17" ht="24.75">
      <c r="A7" s="29" t="s">
        <v>227</v>
      </c>
      <c r="C7" s="29" t="s">
        <v>258</v>
      </c>
      <c r="E7" s="29" t="s">
        <v>255</v>
      </c>
      <c r="G7" s="29" t="s">
        <v>256</v>
      </c>
      <c r="I7" s="29" t="s">
        <v>259</v>
      </c>
      <c r="K7" s="29" t="s">
        <v>258</v>
      </c>
      <c r="M7" s="29" t="s">
        <v>255</v>
      </c>
      <c r="O7" s="29" t="s">
        <v>256</v>
      </c>
      <c r="Q7" s="29" t="s">
        <v>259</v>
      </c>
    </row>
    <row r="8" spans="1:17">
      <c r="A8" s="1" t="s">
        <v>118</v>
      </c>
      <c r="C8" s="9">
        <v>0</v>
      </c>
      <c r="D8" s="9"/>
      <c r="E8" s="9">
        <v>0</v>
      </c>
      <c r="F8" s="9"/>
      <c r="G8" s="9">
        <v>1380366795</v>
      </c>
      <c r="H8" s="9"/>
      <c r="I8" s="9">
        <f>C8+E8+G8</f>
        <v>1380366795</v>
      </c>
      <c r="J8" s="9"/>
      <c r="K8" s="9">
        <v>0</v>
      </c>
      <c r="L8" s="9"/>
      <c r="M8" s="9">
        <v>0</v>
      </c>
      <c r="N8" s="9"/>
      <c r="O8" s="9">
        <v>1380366795</v>
      </c>
      <c r="P8" s="9"/>
      <c r="Q8" s="9">
        <f>K8+M8+O8</f>
        <v>1380366795</v>
      </c>
    </row>
    <row r="9" spans="1:17">
      <c r="A9" s="1" t="s">
        <v>136</v>
      </c>
      <c r="C9" s="9">
        <v>0</v>
      </c>
      <c r="D9" s="9"/>
      <c r="E9" s="9">
        <v>0</v>
      </c>
      <c r="F9" s="9"/>
      <c r="G9" s="9">
        <v>1799129</v>
      </c>
      <c r="H9" s="9"/>
      <c r="I9" s="9">
        <f t="shared" ref="I9:I40" si="0">C9+E9+G9</f>
        <v>1799129</v>
      </c>
      <c r="J9" s="9"/>
      <c r="K9" s="9">
        <v>0</v>
      </c>
      <c r="L9" s="9"/>
      <c r="M9" s="9">
        <v>0</v>
      </c>
      <c r="N9" s="9"/>
      <c r="O9" s="9">
        <v>1799129</v>
      </c>
      <c r="P9" s="9"/>
      <c r="Q9" s="9">
        <f t="shared" ref="Q9:Q40" si="1">K9+M9+O9</f>
        <v>1799129</v>
      </c>
    </row>
    <row r="10" spans="1:17">
      <c r="A10" s="1" t="s">
        <v>199</v>
      </c>
      <c r="C10" s="9">
        <v>5944108868</v>
      </c>
      <c r="D10" s="9"/>
      <c r="E10" s="9">
        <v>0</v>
      </c>
      <c r="F10" s="9"/>
      <c r="G10" s="9">
        <v>-3563478099</v>
      </c>
      <c r="H10" s="9"/>
      <c r="I10" s="9">
        <f t="shared" si="0"/>
        <v>2380630769</v>
      </c>
      <c r="J10" s="9"/>
      <c r="K10" s="9">
        <v>5944108868</v>
      </c>
      <c r="L10" s="9"/>
      <c r="M10" s="9">
        <v>0</v>
      </c>
      <c r="N10" s="9"/>
      <c r="O10" s="9">
        <v>-3563478099</v>
      </c>
      <c r="P10" s="9"/>
      <c r="Q10" s="9">
        <f t="shared" si="1"/>
        <v>2380630769</v>
      </c>
    </row>
    <row r="11" spans="1:17">
      <c r="A11" s="1" t="s">
        <v>127</v>
      </c>
      <c r="C11" s="9">
        <v>0</v>
      </c>
      <c r="D11" s="9"/>
      <c r="E11" s="9">
        <v>2869276370</v>
      </c>
      <c r="F11" s="9"/>
      <c r="G11" s="9">
        <v>610629304</v>
      </c>
      <c r="H11" s="9"/>
      <c r="I11" s="9">
        <f t="shared" si="0"/>
        <v>3479905674</v>
      </c>
      <c r="J11" s="9"/>
      <c r="K11" s="9">
        <v>0</v>
      </c>
      <c r="L11" s="9"/>
      <c r="M11" s="9">
        <v>2869276370</v>
      </c>
      <c r="N11" s="9"/>
      <c r="O11" s="9">
        <v>610629304</v>
      </c>
      <c r="P11" s="9"/>
      <c r="Q11" s="9">
        <f t="shared" si="1"/>
        <v>3479905674</v>
      </c>
    </row>
    <row r="12" spans="1:17">
      <c r="A12" s="1" t="s">
        <v>184</v>
      </c>
      <c r="C12" s="9">
        <v>960735617</v>
      </c>
      <c r="D12" s="9"/>
      <c r="E12" s="9">
        <v>0</v>
      </c>
      <c r="F12" s="9"/>
      <c r="G12" s="9">
        <v>800856436</v>
      </c>
      <c r="H12" s="9"/>
      <c r="I12" s="9">
        <f t="shared" si="0"/>
        <v>1761592053</v>
      </c>
      <c r="J12" s="9"/>
      <c r="K12" s="9">
        <v>960735617</v>
      </c>
      <c r="L12" s="9"/>
      <c r="M12" s="9">
        <v>0</v>
      </c>
      <c r="N12" s="9"/>
      <c r="O12" s="9">
        <v>800856436</v>
      </c>
      <c r="P12" s="9"/>
      <c r="Q12" s="9">
        <f t="shared" si="1"/>
        <v>1761592053</v>
      </c>
    </row>
    <row r="13" spans="1:17">
      <c r="A13" s="1" t="s">
        <v>202</v>
      </c>
      <c r="C13" s="9">
        <v>8924184167</v>
      </c>
      <c r="D13" s="9"/>
      <c r="E13" s="9">
        <v>183758925</v>
      </c>
      <c r="F13" s="9"/>
      <c r="G13" s="9">
        <v>0</v>
      </c>
      <c r="H13" s="9"/>
      <c r="I13" s="9">
        <f t="shared" si="0"/>
        <v>9107943092</v>
      </c>
      <c r="J13" s="9"/>
      <c r="K13" s="9">
        <v>8924184167</v>
      </c>
      <c r="L13" s="9"/>
      <c r="M13" s="9">
        <v>183758925</v>
      </c>
      <c r="N13" s="9"/>
      <c r="O13" s="9">
        <v>0</v>
      </c>
      <c r="P13" s="9"/>
      <c r="Q13" s="9">
        <f t="shared" si="1"/>
        <v>9107943092</v>
      </c>
    </row>
    <row r="14" spans="1:17">
      <c r="A14" s="1" t="s">
        <v>190</v>
      </c>
      <c r="C14" s="9">
        <v>12914652893</v>
      </c>
      <c r="D14" s="9"/>
      <c r="E14" s="9">
        <v>-12667703562</v>
      </c>
      <c r="F14" s="9"/>
      <c r="G14" s="9">
        <v>0</v>
      </c>
      <c r="H14" s="9"/>
      <c r="I14" s="9">
        <f t="shared" si="0"/>
        <v>246949331</v>
      </c>
      <c r="J14" s="9"/>
      <c r="K14" s="9">
        <v>12914652893</v>
      </c>
      <c r="L14" s="9"/>
      <c r="M14" s="9">
        <v>-12667703562</v>
      </c>
      <c r="N14" s="9"/>
      <c r="O14" s="9">
        <v>0</v>
      </c>
      <c r="P14" s="9"/>
      <c r="Q14" s="9">
        <f t="shared" si="1"/>
        <v>246949331</v>
      </c>
    </row>
    <row r="15" spans="1:17">
      <c r="A15" s="1" t="s">
        <v>187</v>
      </c>
      <c r="C15" s="9">
        <v>1404300466</v>
      </c>
      <c r="D15" s="9"/>
      <c r="E15" s="9">
        <v>0</v>
      </c>
      <c r="F15" s="9"/>
      <c r="G15" s="9">
        <v>0</v>
      </c>
      <c r="H15" s="9"/>
      <c r="I15" s="9">
        <f t="shared" si="0"/>
        <v>1404300466</v>
      </c>
      <c r="J15" s="9"/>
      <c r="K15" s="9">
        <v>1404300466</v>
      </c>
      <c r="L15" s="9"/>
      <c r="M15" s="9">
        <v>0</v>
      </c>
      <c r="N15" s="9"/>
      <c r="O15" s="9">
        <v>0</v>
      </c>
      <c r="P15" s="9"/>
      <c r="Q15" s="9">
        <f t="shared" si="1"/>
        <v>1404300466</v>
      </c>
    </row>
    <row r="16" spans="1:17">
      <c r="A16" s="1" t="s">
        <v>193</v>
      </c>
      <c r="C16" s="9">
        <v>2014301310</v>
      </c>
      <c r="D16" s="9"/>
      <c r="E16" s="9">
        <v>1049809688</v>
      </c>
      <c r="F16" s="9"/>
      <c r="G16" s="9">
        <v>0</v>
      </c>
      <c r="H16" s="9"/>
      <c r="I16" s="9">
        <f t="shared" si="0"/>
        <v>3064110998</v>
      </c>
      <c r="J16" s="9"/>
      <c r="K16" s="9">
        <v>2014301310</v>
      </c>
      <c r="L16" s="9"/>
      <c r="M16" s="9">
        <v>1049809688</v>
      </c>
      <c r="N16" s="9"/>
      <c r="O16" s="9">
        <v>0</v>
      </c>
      <c r="P16" s="9"/>
      <c r="Q16" s="9">
        <f t="shared" si="1"/>
        <v>3064110998</v>
      </c>
    </row>
    <row r="17" spans="1:17">
      <c r="A17" s="1" t="s">
        <v>196</v>
      </c>
      <c r="C17" s="9">
        <v>1924587530</v>
      </c>
      <c r="D17" s="9"/>
      <c r="E17" s="9">
        <v>0</v>
      </c>
      <c r="F17" s="9"/>
      <c r="G17" s="9">
        <v>0</v>
      </c>
      <c r="H17" s="9"/>
      <c r="I17" s="9">
        <f t="shared" si="0"/>
        <v>1924587530</v>
      </c>
      <c r="J17" s="9"/>
      <c r="K17" s="9">
        <v>1924587530</v>
      </c>
      <c r="L17" s="9"/>
      <c r="M17" s="9">
        <v>0</v>
      </c>
      <c r="N17" s="9"/>
      <c r="O17" s="9">
        <v>0</v>
      </c>
      <c r="P17" s="9"/>
      <c r="Q17" s="9">
        <f t="shared" si="1"/>
        <v>1924587530</v>
      </c>
    </row>
    <row r="18" spans="1:17">
      <c r="A18" s="1" t="s">
        <v>139</v>
      </c>
      <c r="C18" s="9">
        <v>0</v>
      </c>
      <c r="D18" s="9"/>
      <c r="E18" s="9">
        <v>264592</v>
      </c>
      <c r="F18" s="9"/>
      <c r="G18" s="9">
        <v>0</v>
      </c>
      <c r="H18" s="9"/>
      <c r="I18" s="9">
        <f t="shared" si="0"/>
        <v>264592</v>
      </c>
      <c r="J18" s="9"/>
      <c r="K18" s="9">
        <v>0</v>
      </c>
      <c r="L18" s="9"/>
      <c r="M18" s="9">
        <v>264592</v>
      </c>
      <c r="N18" s="9"/>
      <c r="O18" s="9">
        <v>0</v>
      </c>
      <c r="P18" s="9"/>
      <c r="Q18" s="9">
        <f t="shared" si="1"/>
        <v>264592</v>
      </c>
    </row>
    <row r="19" spans="1:17">
      <c r="A19" s="1" t="s">
        <v>163</v>
      </c>
      <c r="C19" s="9">
        <v>0</v>
      </c>
      <c r="D19" s="9"/>
      <c r="E19" s="9">
        <v>7504783151</v>
      </c>
      <c r="F19" s="9"/>
      <c r="G19" s="9">
        <v>0</v>
      </c>
      <c r="H19" s="9"/>
      <c r="I19" s="9">
        <f t="shared" si="0"/>
        <v>7504783151</v>
      </c>
      <c r="J19" s="9"/>
      <c r="K19" s="9">
        <v>0</v>
      </c>
      <c r="L19" s="9"/>
      <c r="M19" s="9">
        <v>7504783151</v>
      </c>
      <c r="N19" s="9"/>
      <c r="O19" s="9">
        <v>0</v>
      </c>
      <c r="P19" s="9"/>
      <c r="Q19" s="9">
        <f t="shared" si="1"/>
        <v>7504783151</v>
      </c>
    </row>
    <row r="20" spans="1:17">
      <c r="A20" s="1" t="s">
        <v>160</v>
      </c>
      <c r="C20" s="9">
        <v>0</v>
      </c>
      <c r="D20" s="9"/>
      <c r="E20" s="9">
        <v>2905273</v>
      </c>
      <c r="F20" s="9"/>
      <c r="G20" s="9">
        <v>0</v>
      </c>
      <c r="H20" s="9"/>
      <c r="I20" s="9">
        <f t="shared" si="0"/>
        <v>2905273</v>
      </c>
      <c r="J20" s="9"/>
      <c r="K20" s="9">
        <v>0</v>
      </c>
      <c r="L20" s="9"/>
      <c r="M20" s="9">
        <v>2905273</v>
      </c>
      <c r="N20" s="9"/>
      <c r="O20" s="9">
        <v>0</v>
      </c>
      <c r="P20" s="9"/>
      <c r="Q20" s="9">
        <f t="shared" si="1"/>
        <v>2905273</v>
      </c>
    </row>
    <row r="21" spans="1:17">
      <c r="A21" s="1" t="s">
        <v>115</v>
      </c>
      <c r="C21" s="9">
        <v>0</v>
      </c>
      <c r="D21" s="9"/>
      <c r="E21" s="9">
        <v>2933016735</v>
      </c>
      <c r="F21" s="9"/>
      <c r="G21" s="9">
        <v>0</v>
      </c>
      <c r="H21" s="9"/>
      <c r="I21" s="9">
        <f t="shared" si="0"/>
        <v>2933016735</v>
      </c>
      <c r="J21" s="9"/>
      <c r="K21" s="9">
        <v>0</v>
      </c>
      <c r="L21" s="9"/>
      <c r="M21" s="9">
        <v>2933016735</v>
      </c>
      <c r="N21" s="9"/>
      <c r="O21" s="9">
        <v>0</v>
      </c>
      <c r="P21" s="9"/>
      <c r="Q21" s="9">
        <f t="shared" si="1"/>
        <v>2933016735</v>
      </c>
    </row>
    <row r="22" spans="1:17">
      <c r="A22" s="1" t="s">
        <v>157</v>
      </c>
      <c r="C22" s="9">
        <v>0</v>
      </c>
      <c r="D22" s="9"/>
      <c r="E22" s="9">
        <v>12311375498</v>
      </c>
      <c r="F22" s="9"/>
      <c r="G22" s="9">
        <v>0</v>
      </c>
      <c r="H22" s="9"/>
      <c r="I22" s="9">
        <f t="shared" si="0"/>
        <v>12311375498</v>
      </c>
      <c r="J22" s="9"/>
      <c r="K22" s="9">
        <v>0</v>
      </c>
      <c r="L22" s="9"/>
      <c r="M22" s="9">
        <v>12311375498</v>
      </c>
      <c r="N22" s="9"/>
      <c r="O22" s="9">
        <v>0</v>
      </c>
      <c r="P22" s="9"/>
      <c r="Q22" s="9">
        <f t="shared" si="1"/>
        <v>12311375498</v>
      </c>
    </row>
    <row r="23" spans="1:17">
      <c r="A23" s="1" t="s">
        <v>145</v>
      </c>
      <c r="C23" s="9">
        <v>0</v>
      </c>
      <c r="D23" s="9"/>
      <c r="E23" s="9">
        <v>381484603</v>
      </c>
      <c r="F23" s="9"/>
      <c r="G23" s="9">
        <v>0</v>
      </c>
      <c r="H23" s="9"/>
      <c r="I23" s="9">
        <f t="shared" si="0"/>
        <v>381484603</v>
      </c>
      <c r="J23" s="9"/>
      <c r="K23" s="9">
        <v>0</v>
      </c>
      <c r="L23" s="9"/>
      <c r="M23" s="9">
        <v>381484603</v>
      </c>
      <c r="N23" s="9"/>
      <c r="O23" s="9">
        <v>0</v>
      </c>
      <c r="P23" s="9"/>
      <c r="Q23" s="9">
        <f t="shared" si="1"/>
        <v>381484603</v>
      </c>
    </row>
    <row r="24" spans="1:17">
      <c r="A24" s="1" t="s">
        <v>179</v>
      </c>
      <c r="C24" s="9">
        <v>0</v>
      </c>
      <c r="D24" s="9"/>
      <c r="E24" s="9">
        <v>2152085784</v>
      </c>
      <c r="F24" s="9"/>
      <c r="G24" s="9">
        <v>0</v>
      </c>
      <c r="H24" s="9"/>
      <c r="I24" s="9">
        <f t="shared" si="0"/>
        <v>2152085784</v>
      </c>
      <c r="J24" s="9"/>
      <c r="K24" s="9">
        <v>0</v>
      </c>
      <c r="L24" s="9"/>
      <c r="M24" s="9">
        <v>2152085784</v>
      </c>
      <c r="N24" s="9"/>
      <c r="O24" s="9">
        <v>0</v>
      </c>
      <c r="P24" s="9"/>
      <c r="Q24" s="9">
        <f t="shared" si="1"/>
        <v>2152085784</v>
      </c>
    </row>
    <row r="25" spans="1:17">
      <c r="A25" s="1" t="s">
        <v>133</v>
      </c>
      <c r="C25" s="9">
        <v>0</v>
      </c>
      <c r="D25" s="9"/>
      <c r="E25" s="9">
        <v>9357888235</v>
      </c>
      <c r="F25" s="9"/>
      <c r="G25" s="9">
        <v>0</v>
      </c>
      <c r="H25" s="9"/>
      <c r="I25" s="9">
        <f t="shared" si="0"/>
        <v>9357888235</v>
      </c>
      <c r="J25" s="9"/>
      <c r="K25" s="9">
        <v>0</v>
      </c>
      <c r="L25" s="9"/>
      <c r="M25" s="9">
        <v>9357888235</v>
      </c>
      <c r="N25" s="9"/>
      <c r="O25" s="9">
        <v>0</v>
      </c>
      <c r="P25" s="9"/>
      <c r="Q25" s="9">
        <f t="shared" si="1"/>
        <v>9357888235</v>
      </c>
    </row>
    <row r="26" spans="1:17">
      <c r="A26" s="1" t="s">
        <v>173</v>
      </c>
      <c r="C26" s="9">
        <v>0</v>
      </c>
      <c r="D26" s="9"/>
      <c r="E26" s="9">
        <v>91711374</v>
      </c>
      <c r="F26" s="9"/>
      <c r="G26" s="9">
        <v>0</v>
      </c>
      <c r="H26" s="9"/>
      <c r="I26" s="9">
        <f t="shared" si="0"/>
        <v>91711374</v>
      </c>
      <c r="J26" s="9"/>
      <c r="K26" s="9">
        <v>0</v>
      </c>
      <c r="L26" s="9"/>
      <c r="M26" s="9">
        <v>91711374</v>
      </c>
      <c r="N26" s="9"/>
      <c r="O26" s="9">
        <v>0</v>
      </c>
      <c r="P26" s="9"/>
      <c r="Q26" s="9">
        <f t="shared" si="1"/>
        <v>91711374</v>
      </c>
    </row>
    <row r="27" spans="1:17">
      <c r="A27" s="1" t="s">
        <v>167</v>
      </c>
      <c r="C27" s="9">
        <v>0</v>
      </c>
      <c r="D27" s="9"/>
      <c r="E27" s="9">
        <v>9477988943</v>
      </c>
      <c r="F27" s="9"/>
      <c r="G27" s="9">
        <v>0</v>
      </c>
      <c r="H27" s="9"/>
      <c r="I27" s="9">
        <f t="shared" si="0"/>
        <v>9477988943</v>
      </c>
      <c r="J27" s="9"/>
      <c r="K27" s="9">
        <v>0</v>
      </c>
      <c r="L27" s="9"/>
      <c r="M27" s="9">
        <v>9477988943</v>
      </c>
      <c r="N27" s="9"/>
      <c r="O27" s="9">
        <v>0</v>
      </c>
      <c r="P27" s="9"/>
      <c r="Q27" s="9">
        <f t="shared" si="1"/>
        <v>9477988943</v>
      </c>
    </row>
    <row r="28" spans="1:17">
      <c r="A28" s="1" t="s">
        <v>176</v>
      </c>
      <c r="C28" s="9">
        <v>0</v>
      </c>
      <c r="D28" s="9"/>
      <c r="E28" s="9">
        <v>55276529</v>
      </c>
      <c r="F28" s="9"/>
      <c r="G28" s="9">
        <v>0</v>
      </c>
      <c r="H28" s="9"/>
      <c r="I28" s="9">
        <f t="shared" si="0"/>
        <v>55276529</v>
      </c>
      <c r="J28" s="9"/>
      <c r="K28" s="9">
        <v>0</v>
      </c>
      <c r="L28" s="9"/>
      <c r="M28" s="9">
        <v>55276529</v>
      </c>
      <c r="N28" s="9"/>
      <c r="O28" s="9">
        <v>0</v>
      </c>
      <c r="P28" s="9"/>
      <c r="Q28" s="9">
        <f t="shared" si="1"/>
        <v>55276529</v>
      </c>
    </row>
    <row r="29" spans="1:17">
      <c r="A29" s="1" t="s">
        <v>155</v>
      </c>
      <c r="C29" s="9">
        <v>0</v>
      </c>
      <c r="D29" s="9"/>
      <c r="E29" s="9">
        <v>15373713</v>
      </c>
      <c r="F29" s="9"/>
      <c r="G29" s="9">
        <v>0</v>
      </c>
      <c r="H29" s="9"/>
      <c r="I29" s="9">
        <f t="shared" si="0"/>
        <v>15373713</v>
      </c>
      <c r="J29" s="9"/>
      <c r="K29" s="9">
        <v>0</v>
      </c>
      <c r="L29" s="9"/>
      <c r="M29" s="9">
        <v>15373713</v>
      </c>
      <c r="N29" s="9"/>
      <c r="O29" s="9">
        <v>0</v>
      </c>
      <c r="P29" s="9"/>
      <c r="Q29" s="9">
        <f t="shared" si="1"/>
        <v>15373713</v>
      </c>
    </row>
    <row r="30" spans="1:17">
      <c r="A30" s="1" t="s">
        <v>142</v>
      </c>
      <c r="C30" s="9">
        <v>0</v>
      </c>
      <c r="D30" s="9"/>
      <c r="E30" s="9">
        <v>3323286995</v>
      </c>
      <c r="F30" s="9"/>
      <c r="G30" s="9">
        <v>0</v>
      </c>
      <c r="H30" s="9"/>
      <c r="I30" s="9">
        <f t="shared" si="0"/>
        <v>3323286995</v>
      </c>
      <c r="J30" s="9"/>
      <c r="K30" s="9">
        <v>0</v>
      </c>
      <c r="L30" s="9"/>
      <c r="M30" s="9">
        <v>3323286995</v>
      </c>
      <c r="N30" s="9"/>
      <c r="O30" s="9">
        <v>0</v>
      </c>
      <c r="P30" s="9"/>
      <c r="Q30" s="9">
        <f t="shared" si="1"/>
        <v>3323286995</v>
      </c>
    </row>
    <row r="31" spans="1:17">
      <c r="A31" s="1" t="s">
        <v>181</v>
      </c>
      <c r="C31" s="9">
        <v>0</v>
      </c>
      <c r="D31" s="9"/>
      <c r="E31" s="9">
        <v>1031352503</v>
      </c>
      <c r="F31" s="9"/>
      <c r="G31" s="9">
        <v>0</v>
      </c>
      <c r="H31" s="9"/>
      <c r="I31" s="9">
        <f t="shared" si="0"/>
        <v>1031352503</v>
      </c>
      <c r="J31" s="9"/>
      <c r="K31" s="9">
        <v>0</v>
      </c>
      <c r="L31" s="9"/>
      <c r="M31" s="9">
        <v>1031352503</v>
      </c>
      <c r="N31" s="9"/>
      <c r="O31" s="9">
        <v>0</v>
      </c>
      <c r="P31" s="9"/>
      <c r="Q31" s="9">
        <f t="shared" si="1"/>
        <v>1031352503</v>
      </c>
    </row>
    <row r="32" spans="1:17">
      <c r="A32" s="1" t="s">
        <v>111</v>
      </c>
      <c r="C32" s="9">
        <v>0</v>
      </c>
      <c r="D32" s="9"/>
      <c r="E32" s="9">
        <v>2565353345</v>
      </c>
      <c r="F32" s="9"/>
      <c r="G32" s="9">
        <v>0</v>
      </c>
      <c r="H32" s="9"/>
      <c r="I32" s="9">
        <f t="shared" si="0"/>
        <v>2565353345</v>
      </c>
      <c r="J32" s="9"/>
      <c r="K32" s="9">
        <v>0</v>
      </c>
      <c r="L32" s="9"/>
      <c r="M32" s="9">
        <v>2565353345</v>
      </c>
      <c r="N32" s="9"/>
      <c r="O32" s="9">
        <v>0</v>
      </c>
      <c r="P32" s="9"/>
      <c r="Q32" s="9">
        <f t="shared" si="1"/>
        <v>2565353345</v>
      </c>
    </row>
    <row r="33" spans="1:17">
      <c r="A33" s="1" t="s">
        <v>170</v>
      </c>
      <c r="C33" s="9">
        <v>0</v>
      </c>
      <c r="D33" s="9"/>
      <c r="E33" s="9">
        <v>56372980</v>
      </c>
      <c r="F33" s="9"/>
      <c r="G33" s="9">
        <v>0</v>
      </c>
      <c r="H33" s="9"/>
      <c r="I33" s="9">
        <f t="shared" si="0"/>
        <v>56372980</v>
      </c>
      <c r="J33" s="9"/>
      <c r="K33" s="9">
        <v>0</v>
      </c>
      <c r="L33" s="9"/>
      <c r="M33" s="9">
        <v>56372980</v>
      </c>
      <c r="N33" s="9"/>
      <c r="O33" s="9">
        <v>0</v>
      </c>
      <c r="P33" s="9"/>
      <c r="Q33" s="9">
        <f t="shared" si="1"/>
        <v>56372980</v>
      </c>
    </row>
    <row r="34" spans="1:17">
      <c r="A34" s="1" t="s">
        <v>121</v>
      </c>
      <c r="C34" s="9">
        <v>0</v>
      </c>
      <c r="D34" s="9"/>
      <c r="E34" s="9">
        <v>483531224</v>
      </c>
      <c r="F34" s="9"/>
      <c r="G34" s="9">
        <v>0</v>
      </c>
      <c r="H34" s="9"/>
      <c r="I34" s="9">
        <f t="shared" si="0"/>
        <v>483531224</v>
      </c>
      <c r="J34" s="9"/>
      <c r="K34" s="9">
        <v>0</v>
      </c>
      <c r="L34" s="9"/>
      <c r="M34" s="9">
        <v>483531224</v>
      </c>
      <c r="N34" s="9"/>
      <c r="O34" s="9">
        <v>0</v>
      </c>
      <c r="P34" s="9"/>
      <c r="Q34" s="9">
        <f t="shared" si="1"/>
        <v>483531224</v>
      </c>
    </row>
    <row r="35" spans="1:17">
      <c r="A35" s="1" t="s">
        <v>148</v>
      </c>
      <c r="C35" s="9">
        <v>0</v>
      </c>
      <c r="D35" s="9"/>
      <c r="E35" s="9">
        <v>280085655</v>
      </c>
      <c r="F35" s="9"/>
      <c r="G35" s="9">
        <v>0</v>
      </c>
      <c r="H35" s="9"/>
      <c r="I35" s="9">
        <f t="shared" si="0"/>
        <v>280085655</v>
      </c>
      <c r="J35" s="9"/>
      <c r="K35" s="9">
        <v>0</v>
      </c>
      <c r="L35" s="9"/>
      <c r="M35" s="9">
        <v>280085655</v>
      </c>
      <c r="N35" s="9"/>
      <c r="O35" s="9">
        <v>0</v>
      </c>
      <c r="P35" s="9"/>
      <c r="Q35" s="9">
        <f t="shared" si="1"/>
        <v>280085655</v>
      </c>
    </row>
    <row r="36" spans="1:17">
      <c r="A36" s="1" t="s">
        <v>130</v>
      </c>
      <c r="C36" s="9">
        <v>0</v>
      </c>
      <c r="D36" s="9"/>
      <c r="E36" s="9">
        <v>5368136529</v>
      </c>
      <c r="F36" s="9"/>
      <c r="G36" s="9">
        <v>0</v>
      </c>
      <c r="H36" s="9"/>
      <c r="I36" s="9">
        <f t="shared" si="0"/>
        <v>5368136529</v>
      </c>
      <c r="J36" s="9"/>
      <c r="K36" s="9">
        <v>0</v>
      </c>
      <c r="L36" s="9"/>
      <c r="M36" s="9">
        <v>5368136529</v>
      </c>
      <c r="N36" s="9"/>
      <c r="O36" s="9">
        <v>0</v>
      </c>
      <c r="P36" s="9"/>
      <c r="Q36" s="9">
        <f t="shared" si="1"/>
        <v>5368136529</v>
      </c>
    </row>
    <row r="37" spans="1:17">
      <c r="A37" s="1" t="s">
        <v>124</v>
      </c>
      <c r="C37" s="9">
        <v>0</v>
      </c>
      <c r="D37" s="9"/>
      <c r="E37" s="9">
        <v>3297603715</v>
      </c>
      <c r="F37" s="9"/>
      <c r="G37" s="9">
        <v>0</v>
      </c>
      <c r="H37" s="9"/>
      <c r="I37" s="9">
        <f t="shared" si="0"/>
        <v>3297603715</v>
      </c>
      <c r="J37" s="9"/>
      <c r="K37" s="9">
        <v>0</v>
      </c>
      <c r="L37" s="9"/>
      <c r="M37" s="9">
        <v>3297603715</v>
      </c>
      <c r="N37" s="9"/>
      <c r="O37" s="9">
        <v>0</v>
      </c>
      <c r="P37" s="9"/>
      <c r="Q37" s="9">
        <f t="shared" si="1"/>
        <v>3297603715</v>
      </c>
    </row>
    <row r="38" spans="1:17">
      <c r="A38" s="1" t="s">
        <v>152</v>
      </c>
      <c r="C38" s="9">
        <v>0</v>
      </c>
      <c r="D38" s="9"/>
      <c r="E38" s="9">
        <v>9346327291</v>
      </c>
      <c r="F38" s="9"/>
      <c r="G38" s="9">
        <v>0</v>
      </c>
      <c r="H38" s="9"/>
      <c r="I38" s="9">
        <f t="shared" si="0"/>
        <v>9346327291</v>
      </c>
      <c r="J38" s="9"/>
      <c r="K38" s="9">
        <v>0</v>
      </c>
      <c r="L38" s="9"/>
      <c r="M38" s="9">
        <v>9346327291</v>
      </c>
      <c r="N38" s="9"/>
      <c r="O38" s="9">
        <v>0</v>
      </c>
      <c r="P38" s="9"/>
      <c r="Q38" s="9">
        <f t="shared" si="1"/>
        <v>9346327291</v>
      </c>
    </row>
    <row r="39" spans="1:17">
      <c r="A39" s="1" t="s">
        <v>150</v>
      </c>
      <c r="C39" s="9">
        <v>0</v>
      </c>
      <c r="D39" s="9"/>
      <c r="E39" s="9">
        <v>318837240</v>
      </c>
      <c r="F39" s="9"/>
      <c r="G39" s="9">
        <v>0</v>
      </c>
      <c r="H39" s="9"/>
      <c r="I39" s="9">
        <f t="shared" si="0"/>
        <v>318837240</v>
      </c>
      <c r="J39" s="9"/>
      <c r="K39" s="9">
        <v>0</v>
      </c>
      <c r="L39" s="9"/>
      <c r="M39" s="9">
        <v>318837240</v>
      </c>
      <c r="N39" s="9"/>
      <c r="O39" s="9">
        <v>0</v>
      </c>
      <c r="P39" s="9"/>
      <c r="Q39" s="9">
        <f t="shared" si="1"/>
        <v>318837240</v>
      </c>
    </row>
    <row r="40" spans="1:17">
      <c r="A40" s="1" t="s">
        <v>166</v>
      </c>
      <c r="C40" s="9">
        <v>0</v>
      </c>
      <c r="D40" s="9"/>
      <c r="E40" s="9">
        <v>147014</v>
      </c>
      <c r="F40" s="9"/>
      <c r="G40" s="9">
        <v>0</v>
      </c>
      <c r="H40" s="9"/>
      <c r="I40" s="9">
        <f t="shared" si="0"/>
        <v>147014</v>
      </c>
      <c r="J40" s="9"/>
      <c r="K40" s="9">
        <v>0</v>
      </c>
      <c r="L40" s="9"/>
      <c r="M40" s="9">
        <v>147014</v>
      </c>
      <c r="N40" s="9"/>
      <c r="O40" s="9">
        <v>0</v>
      </c>
      <c r="P40" s="9"/>
      <c r="Q40" s="9">
        <f t="shared" si="1"/>
        <v>147014</v>
      </c>
    </row>
    <row r="41" spans="1:17" ht="24.75" thickBot="1">
      <c r="C41" s="18">
        <f>SUM(C8:C40)</f>
        <v>34086870851</v>
      </c>
      <c r="E41" s="18">
        <f>SUM(E8:E40)</f>
        <v>61790330342</v>
      </c>
      <c r="G41" s="18">
        <f>SUM(G8:G40)</f>
        <v>-769826435</v>
      </c>
      <c r="I41" s="18">
        <f>SUM(I8:I40)</f>
        <v>95107374758</v>
      </c>
      <c r="K41" s="18">
        <f>SUM(K8:K40)</f>
        <v>34086870851</v>
      </c>
      <c r="M41" s="18">
        <f>SUM(M8:M40)</f>
        <v>61790330342</v>
      </c>
      <c r="O41" s="18">
        <f>SUM(O8:O40)</f>
        <v>-769826435</v>
      </c>
      <c r="Q41" s="18">
        <f>SUM(Q8:Q40)</f>
        <v>95107374758</v>
      </c>
    </row>
    <row r="42" spans="1:17" ht="24.75" thickTop="1">
      <c r="C42" s="17"/>
      <c r="E42" s="3"/>
      <c r="G42" s="17"/>
    </row>
    <row r="43" spans="1:17">
      <c r="E43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horizontalDpi="90" verticalDpi="9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2"/>
  <sheetViews>
    <sheetView rightToLeft="1" workbookViewId="0">
      <selection activeCell="E19" sqref="E19"/>
    </sheetView>
  </sheetViews>
  <sheetFormatPr defaultRowHeight="2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</row>
    <row r="3" spans="1:11" ht="24.75">
      <c r="B3" s="27" t="s">
        <v>223</v>
      </c>
      <c r="C3" s="27" t="s">
        <v>223</v>
      </c>
      <c r="D3" s="27" t="s">
        <v>223</v>
      </c>
      <c r="E3" s="27" t="s">
        <v>223</v>
      </c>
      <c r="F3" s="27" t="s">
        <v>223</v>
      </c>
    </row>
    <row r="4" spans="1:11" ht="24.75">
      <c r="B4" s="27" t="s">
        <v>2</v>
      </c>
      <c r="C4" s="27" t="s">
        <v>2</v>
      </c>
      <c r="D4" s="27" t="s">
        <v>2</v>
      </c>
      <c r="E4" s="27" t="s">
        <v>2</v>
      </c>
      <c r="F4" s="27" t="s">
        <v>2</v>
      </c>
    </row>
    <row r="6" spans="1:11" ht="24.75">
      <c r="A6" s="29" t="s">
        <v>260</v>
      </c>
      <c r="B6" s="29" t="s">
        <v>260</v>
      </c>
      <c r="C6" s="29" t="s">
        <v>260</v>
      </c>
      <c r="E6" s="29" t="s">
        <v>225</v>
      </c>
      <c r="F6" s="29" t="s">
        <v>225</v>
      </c>
      <c r="G6" s="29" t="s">
        <v>225</v>
      </c>
      <c r="I6" s="29" t="s">
        <v>226</v>
      </c>
      <c r="J6" s="29" t="s">
        <v>226</v>
      </c>
      <c r="K6" s="29" t="s">
        <v>226</v>
      </c>
    </row>
    <row r="7" spans="1:11" ht="24.75">
      <c r="A7" s="29" t="s">
        <v>261</v>
      </c>
      <c r="C7" s="29" t="s">
        <v>207</v>
      </c>
      <c r="E7" s="29" t="s">
        <v>262</v>
      </c>
      <c r="G7" s="29" t="s">
        <v>263</v>
      </c>
      <c r="I7" s="29" t="s">
        <v>262</v>
      </c>
      <c r="K7" s="29" t="s">
        <v>263</v>
      </c>
    </row>
    <row r="8" spans="1:11">
      <c r="A8" s="1" t="s">
        <v>213</v>
      </c>
      <c r="C8" s="4" t="s">
        <v>214</v>
      </c>
      <c r="E8" s="5">
        <v>162886984</v>
      </c>
      <c r="F8" s="4"/>
      <c r="G8" s="11">
        <f>E8/$E$11</f>
        <v>3.4013692524858231E-2</v>
      </c>
      <c r="H8" s="4"/>
      <c r="I8" s="5">
        <v>162886984</v>
      </c>
      <c r="J8" s="4"/>
      <c r="K8" s="11">
        <f>I8/$I$11</f>
        <v>3.4013692524858231E-2</v>
      </c>
    </row>
    <row r="9" spans="1:11">
      <c r="A9" s="1" t="s">
        <v>217</v>
      </c>
      <c r="C9" s="4" t="s">
        <v>218</v>
      </c>
      <c r="E9" s="5">
        <v>2085724598</v>
      </c>
      <c r="F9" s="4"/>
      <c r="G9" s="11">
        <f t="shared" ref="G9:G10" si="0">E9/$E$11</f>
        <v>0.43553630514704317</v>
      </c>
      <c r="H9" s="4"/>
      <c r="I9" s="5">
        <v>2085724598</v>
      </c>
      <c r="J9" s="4"/>
      <c r="K9" s="11">
        <f t="shared" ref="K9:K10" si="1">I9/$I$11</f>
        <v>0.43553630514704317</v>
      </c>
    </row>
    <row r="10" spans="1:11">
      <c r="A10" s="1" t="s">
        <v>220</v>
      </c>
      <c r="C10" s="4" t="s">
        <v>221</v>
      </c>
      <c r="E10" s="5">
        <v>2540253487</v>
      </c>
      <c r="F10" s="4"/>
      <c r="G10" s="11">
        <f t="shared" si="0"/>
        <v>0.53045000232809858</v>
      </c>
      <c r="H10" s="4"/>
      <c r="I10" s="5">
        <v>2540253487</v>
      </c>
      <c r="J10" s="4"/>
      <c r="K10" s="11">
        <f t="shared" si="1"/>
        <v>0.53045000232809858</v>
      </c>
    </row>
    <row r="11" spans="1:11" ht="24.75" thickBot="1">
      <c r="E11" s="8">
        <f>SUM(E8:E10)</f>
        <v>4788865069</v>
      </c>
      <c r="F11" s="4"/>
      <c r="G11" s="12">
        <f>SUM(G8:G10)</f>
        <v>1</v>
      </c>
      <c r="H11" s="4"/>
      <c r="I11" s="8">
        <f>SUM(I8:I10)</f>
        <v>4788865069</v>
      </c>
      <c r="J11" s="4"/>
      <c r="K11" s="12">
        <f>SUM(K8:K10)</f>
        <v>1</v>
      </c>
    </row>
    <row r="12" spans="1:11" ht="24.75" thickTop="1"/>
  </sheetData>
  <mergeCells count="12">
    <mergeCell ref="A7"/>
    <mergeCell ref="C7"/>
    <mergeCell ref="A6:C6"/>
    <mergeCell ref="E7"/>
    <mergeCell ref="G7"/>
    <mergeCell ref="E6:G6"/>
    <mergeCell ref="I7"/>
    <mergeCell ref="K7"/>
    <mergeCell ref="I6:K6"/>
    <mergeCell ref="B2:F2"/>
    <mergeCell ref="B3:F3"/>
    <mergeCell ref="B4:F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C9" sqref="C9"/>
    </sheetView>
  </sheetViews>
  <sheetFormatPr defaultRowHeight="24"/>
  <cols>
    <col min="1" max="1" width="28.28515625" style="1" bestFit="1" customWidth="1"/>
    <col min="2" max="2" width="1" style="1" customWidth="1"/>
    <col min="3" max="3" width="15.425781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27" t="s">
        <v>0</v>
      </c>
      <c r="B2" s="27"/>
      <c r="C2" s="27"/>
      <c r="D2" s="27"/>
      <c r="E2" s="27"/>
    </row>
    <row r="3" spans="1:5" ht="24.75">
      <c r="A3" s="27" t="s">
        <v>223</v>
      </c>
      <c r="B3" s="27"/>
      <c r="C3" s="27"/>
      <c r="D3" s="27"/>
      <c r="E3" s="27"/>
    </row>
    <row r="4" spans="1:5" ht="24.75">
      <c r="A4" s="27" t="s">
        <v>2</v>
      </c>
      <c r="B4" s="27"/>
      <c r="C4" s="27"/>
      <c r="D4" s="27"/>
      <c r="E4" s="27"/>
    </row>
    <row r="5" spans="1:5" ht="24.75">
      <c r="C5" s="28" t="s">
        <v>225</v>
      </c>
      <c r="E5" s="20" t="s">
        <v>270</v>
      </c>
    </row>
    <row r="6" spans="1:5" ht="24.75">
      <c r="A6" s="28" t="s">
        <v>264</v>
      </c>
      <c r="C6" s="29"/>
      <c r="E6" s="14" t="s">
        <v>271</v>
      </c>
    </row>
    <row r="7" spans="1:5" ht="24.75">
      <c r="A7" s="29" t="s">
        <v>264</v>
      </c>
      <c r="C7" s="29" t="s">
        <v>210</v>
      </c>
      <c r="E7" s="29" t="s">
        <v>210</v>
      </c>
    </row>
    <row r="8" spans="1:5">
      <c r="A8" s="1" t="s">
        <v>269</v>
      </c>
      <c r="C8" s="3">
        <v>33536031590</v>
      </c>
      <c r="E8" s="3">
        <v>33536031590</v>
      </c>
    </row>
    <row r="9" spans="1:5" ht="25.5" thickBot="1">
      <c r="A9" s="2" t="s">
        <v>232</v>
      </c>
      <c r="C9" s="16">
        <f>SUM(C8)</f>
        <v>33536031590</v>
      </c>
      <c r="E9" s="16">
        <f>SUM(E8)</f>
        <v>33536031590</v>
      </c>
    </row>
    <row r="10" spans="1:5" ht="24.75" thickTop="1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91"/>
  <sheetViews>
    <sheetView rightToLeft="1" workbookViewId="0">
      <selection activeCell="Y91" sqref="Y91"/>
    </sheetView>
  </sheetViews>
  <sheetFormatPr defaultRowHeight="24"/>
  <cols>
    <col min="1" max="1" width="28.42578125" style="4" bestFit="1" customWidth="1"/>
    <col min="2" max="2" width="1" style="4" customWidth="1"/>
    <col min="3" max="3" width="12.42578125" style="4" bestFit="1" customWidth="1"/>
    <col min="4" max="4" width="1" style="4" customWidth="1"/>
    <col min="5" max="5" width="19.5703125" style="4" bestFit="1" customWidth="1"/>
    <col min="6" max="6" width="1" style="4" customWidth="1"/>
    <col min="7" max="7" width="22.140625" style="4" bestFit="1" customWidth="1"/>
    <col min="8" max="8" width="1" style="4" customWidth="1"/>
    <col min="9" max="9" width="11.28515625" style="4" bestFit="1" customWidth="1"/>
    <col min="10" max="10" width="1" style="4" customWidth="1"/>
    <col min="11" max="11" width="18.42578125" style="4" bestFit="1" customWidth="1"/>
    <col min="12" max="12" width="1" style="4" customWidth="1"/>
    <col min="13" max="13" width="12.5703125" style="4" bestFit="1" customWidth="1"/>
    <col min="14" max="14" width="1" style="4" customWidth="1"/>
    <col min="15" max="15" width="16.5703125" style="4" bestFit="1" customWidth="1"/>
    <col min="16" max="16" width="0.5703125" style="4" customWidth="1"/>
    <col min="17" max="17" width="12.42578125" style="4" bestFit="1" customWidth="1"/>
    <col min="18" max="18" width="1" style="4" customWidth="1"/>
    <col min="19" max="19" width="12" style="4" bestFit="1" customWidth="1"/>
    <col min="20" max="20" width="1" style="4" customWidth="1"/>
    <col min="21" max="21" width="19.5703125" style="4" bestFit="1" customWidth="1"/>
    <col min="22" max="22" width="1" style="4" customWidth="1"/>
    <col min="23" max="23" width="22.140625" style="4" bestFit="1" customWidth="1"/>
    <col min="24" max="24" width="1" style="4" customWidth="1"/>
    <col min="25" max="25" width="33.42578125" style="4" bestFit="1" customWidth="1"/>
    <col min="26" max="26" width="1" style="4" customWidth="1"/>
    <col min="27" max="27" width="9.140625" style="4" customWidth="1"/>
    <col min="28" max="16384" width="9.140625" style="4"/>
  </cols>
  <sheetData>
    <row r="2" spans="1:25" ht="24.7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 spans="1:25" ht="24.75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24.75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</row>
    <row r="6" spans="1:25" ht="24.75">
      <c r="A6" s="28" t="s">
        <v>3</v>
      </c>
      <c r="C6" s="29" t="s">
        <v>243</v>
      </c>
      <c r="D6" s="29" t="s">
        <v>4</v>
      </c>
      <c r="E6" s="29" t="s">
        <v>4</v>
      </c>
      <c r="F6" s="29" t="s">
        <v>4</v>
      </c>
      <c r="G6" s="29" t="s">
        <v>4</v>
      </c>
      <c r="I6" s="29" t="s">
        <v>5</v>
      </c>
      <c r="J6" s="29" t="s">
        <v>5</v>
      </c>
      <c r="K6" s="29" t="s">
        <v>5</v>
      </c>
      <c r="L6" s="29" t="s">
        <v>5</v>
      </c>
      <c r="M6" s="29" t="s">
        <v>5</v>
      </c>
      <c r="N6" s="29" t="s">
        <v>5</v>
      </c>
      <c r="O6" s="29" t="s">
        <v>5</v>
      </c>
      <c r="Q6" s="29" t="s">
        <v>6</v>
      </c>
      <c r="R6" s="29" t="s">
        <v>6</v>
      </c>
      <c r="S6" s="29" t="s">
        <v>6</v>
      </c>
      <c r="T6" s="29" t="s">
        <v>6</v>
      </c>
      <c r="U6" s="29" t="s">
        <v>6</v>
      </c>
      <c r="V6" s="29" t="s">
        <v>6</v>
      </c>
      <c r="W6" s="29" t="s">
        <v>6</v>
      </c>
      <c r="X6" s="29" t="s">
        <v>6</v>
      </c>
      <c r="Y6" s="29" t="s">
        <v>6</v>
      </c>
    </row>
    <row r="7" spans="1:25" ht="24.75">
      <c r="A7" s="28" t="s">
        <v>3</v>
      </c>
      <c r="C7" s="28" t="s">
        <v>7</v>
      </c>
      <c r="E7" s="28" t="s">
        <v>8</v>
      </c>
      <c r="G7" s="28" t="s">
        <v>9</v>
      </c>
      <c r="I7" s="29" t="s">
        <v>10</v>
      </c>
      <c r="J7" s="29" t="s">
        <v>10</v>
      </c>
      <c r="K7" s="29" t="s">
        <v>10</v>
      </c>
      <c r="M7" s="29" t="s">
        <v>11</v>
      </c>
      <c r="N7" s="29" t="s">
        <v>11</v>
      </c>
      <c r="O7" s="29" t="s">
        <v>11</v>
      </c>
      <c r="Q7" s="28" t="s">
        <v>7</v>
      </c>
      <c r="S7" s="28" t="s">
        <v>12</v>
      </c>
      <c r="U7" s="28" t="s">
        <v>8</v>
      </c>
      <c r="W7" s="28" t="s">
        <v>9</v>
      </c>
      <c r="Y7" s="28" t="s">
        <v>13</v>
      </c>
    </row>
    <row r="8" spans="1:25" ht="24.75">
      <c r="A8" s="29" t="s">
        <v>3</v>
      </c>
      <c r="C8" s="29" t="s">
        <v>7</v>
      </c>
      <c r="E8" s="29" t="s">
        <v>8</v>
      </c>
      <c r="G8" s="29" t="s">
        <v>9</v>
      </c>
      <c r="I8" s="29" t="s">
        <v>7</v>
      </c>
      <c r="K8" s="29" t="s">
        <v>8</v>
      </c>
      <c r="M8" s="29" t="s">
        <v>7</v>
      </c>
      <c r="O8" s="29" t="s">
        <v>14</v>
      </c>
      <c r="Q8" s="29" t="s">
        <v>7</v>
      </c>
      <c r="S8" s="29" t="s">
        <v>12</v>
      </c>
      <c r="U8" s="29" t="s">
        <v>8</v>
      </c>
      <c r="W8" s="29" t="s">
        <v>9</v>
      </c>
      <c r="Y8" s="29" t="s">
        <v>13</v>
      </c>
    </row>
    <row r="9" spans="1:25">
      <c r="A9" s="6" t="s">
        <v>15</v>
      </c>
      <c r="C9" s="5">
        <v>13500000</v>
      </c>
      <c r="E9" s="5">
        <v>418867999773</v>
      </c>
      <c r="G9" s="5">
        <v>365283553500</v>
      </c>
      <c r="I9" s="5">
        <v>1510000</v>
      </c>
      <c r="K9" s="5">
        <v>38872307579</v>
      </c>
      <c r="M9" s="9">
        <v>0</v>
      </c>
      <c r="O9" s="5">
        <v>0</v>
      </c>
      <c r="P9" s="5"/>
      <c r="Q9" s="5">
        <v>15010000</v>
      </c>
      <c r="S9" s="5">
        <v>26076</v>
      </c>
      <c r="U9" s="5">
        <v>457740307352</v>
      </c>
      <c r="W9" s="5">
        <v>389071925478</v>
      </c>
      <c r="Y9" s="11">
        <v>8.985037665083977E-3</v>
      </c>
    </row>
    <row r="10" spans="1:25">
      <c r="A10" s="6" t="s">
        <v>16</v>
      </c>
      <c r="C10" s="5">
        <v>13381695</v>
      </c>
      <c r="E10" s="5">
        <v>20231961343</v>
      </c>
      <c r="G10" s="5">
        <v>79945464227.647507</v>
      </c>
      <c r="I10" s="5">
        <v>0</v>
      </c>
      <c r="K10" s="5">
        <v>0</v>
      </c>
      <c r="M10" s="9">
        <v>0</v>
      </c>
      <c r="O10" s="5">
        <v>0</v>
      </c>
      <c r="P10" s="5"/>
      <c r="Q10" s="5">
        <v>13381695</v>
      </c>
      <c r="S10" s="5">
        <v>5510</v>
      </c>
      <c r="U10" s="5">
        <v>20231961343</v>
      </c>
      <c r="W10" s="5">
        <v>73294427270.272507</v>
      </c>
      <c r="Y10" s="11">
        <v>1.6926258271014582E-3</v>
      </c>
    </row>
    <row r="11" spans="1:25">
      <c r="A11" s="6" t="s">
        <v>17</v>
      </c>
      <c r="C11" s="5">
        <v>20961128</v>
      </c>
      <c r="E11" s="5">
        <v>58275169540</v>
      </c>
      <c r="G11" s="5">
        <v>45485881476.577202</v>
      </c>
      <c r="I11" s="5">
        <v>0</v>
      </c>
      <c r="K11" s="5">
        <v>0</v>
      </c>
      <c r="M11" s="9">
        <v>0</v>
      </c>
      <c r="O11" s="5">
        <v>0</v>
      </c>
      <c r="P11" s="5"/>
      <c r="Q11" s="5">
        <v>20961128</v>
      </c>
      <c r="S11" s="5">
        <v>1569</v>
      </c>
      <c r="U11" s="5">
        <v>58275169540</v>
      </c>
      <c r="W11" s="5">
        <v>32692326173.499599</v>
      </c>
      <c r="Y11" s="11">
        <v>7.5498066756480534E-4</v>
      </c>
    </row>
    <row r="12" spans="1:25">
      <c r="A12" s="6" t="s">
        <v>18</v>
      </c>
      <c r="C12" s="5">
        <v>129638230</v>
      </c>
      <c r="E12" s="5">
        <v>678711067985</v>
      </c>
      <c r="G12" s="5">
        <v>840212074105.38</v>
      </c>
      <c r="I12" s="5">
        <v>7805870</v>
      </c>
      <c r="K12" s="5">
        <v>53609638453</v>
      </c>
      <c r="M12" s="9">
        <v>0</v>
      </c>
      <c r="O12" s="5">
        <v>0</v>
      </c>
      <c r="P12" s="5"/>
      <c r="Q12" s="5">
        <v>137444100</v>
      </c>
      <c r="S12" s="5">
        <v>6880</v>
      </c>
      <c r="U12" s="5">
        <v>732320706438</v>
      </c>
      <c r="W12" s="5">
        <v>939988996322.40002</v>
      </c>
      <c r="Y12" s="11">
        <v>2.1707648338658698E-2</v>
      </c>
    </row>
    <row r="13" spans="1:25">
      <c r="A13" s="6" t="s">
        <v>19</v>
      </c>
      <c r="C13" s="5">
        <v>6500000</v>
      </c>
      <c r="E13" s="5">
        <v>57154902974</v>
      </c>
      <c r="G13" s="5">
        <v>146155171500</v>
      </c>
      <c r="I13" s="5">
        <v>0</v>
      </c>
      <c r="K13" s="5">
        <v>0</v>
      </c>
      <c r="M13" s="9">
        <v>0</v>
      </c>
      <c r="O13" s="5">
        <v>0</v>
      </c>
      <c r="P13" s="5"/>
      <c r="Q13" s="5">
        <v>6500000</v>
      </c>
      <c r="S13" s="5">
        <v>21520</v>
      </c>
      <c r="U13" s="5">
        <v>57154902974</v>
      </c>
      <c r="W13" s="5">
        <v>139047714000</v>
      </c>
      <c r="Y13" s="11">
        <v>3.2111002252319253E-3</v>
      </c>
    </row>
    <row r="14" spans="1:25">
      <c r="A14" s="6" t="s">
        <v>20</v>
      </c>
      <c r="C14" s="5">
        <v>56920417</v>
      </c>
      <c r="E14" s="5">
        <v>617983108593</v>
      </c>
      <c r="G14" s="5">
        <v>751348932349.80896</v>
      </c>
      <c r="I14" s="5">
        <v>0</v>
      </c>
      <c r="K14" s="5">
        <v>0</v>
      </c>
      <c r="M14" s="9">
        <v>0</v>
      </c>
      <c r="O14" s="5">
        <v>0</v>
      </c>
      <c r="P14" s="5"/>
      <c r="Q14" s="5">
        <v>56920417</v>
      </c>
      <c r="S14" s="5">
        <v>13279</v>
      </c>
      <c r="U14" s="5">
        <v>617983108593</v>
      </c>
      <c r="W14" s="5">
        <v>751348932349.80896</v>
      </c>
      <c r="Y14" s="11">
        <v>1.7351286522382079E-2</v>
      </c>
    </row>
    <row r="15" spans="1:25">
      <c r="A15" s="6" t="s">
        <v>21</v>
      </c>
      <c r="C15" s="5">
        <v>3870000</v>
      </c>
      <c r="E15" s="5">
        <v>353253853882</v>
      </c>
      <c r="G15" s="5">
        <v>378926889750</v>
      </c>
      <c r="I15" s="5">
        <v>352011</v>
      </c>
      <c r="K15" s="5">
        <v>32499407830</v>
      </c>
      <c r="M15" s="9">
        <v>0</v>
      </c>
      <c r="O15" s="5">
        <v>0</v>
      </c>
      <c r="P15" s="5"/>
      <c r="Q15" s="5">
        <v>4222011</v>
      </c>
      <c r="S15" s="5">
        <v>86000</v>
      </c>
      <c r="U15" s="5">
        <v>385753261712</v>
      </c>
      <c r="W15" s="5">
        <v>360932542971.29999</v>
      </c>
      <c r="Y15" s="11">
        <v>8.3352004624015104E-3</v>
      </c>
    </row>
    <row r="16" spans="1:25">
      <c r="A16" s="6" t="s">
        <v>22</v>
      </c>
      <c r="C16" s="5">
        <v>48493023</v>
      </c>
      <c r="E16" s="5">
        <v>115944596285</v>
      </c>
      <c r="G16" s="5">
        <v>129766485769.39999</v>
      </c>
      <c r="I16" s="5">
        <v>5000000</v>
      </c>
      <c r="K16" s="5">
        <v>13613312768</v>
      </c>
      <c r="M16" s="9">
        <v>0</v>
      </c>
      <c r="O16" s="5">
        <v>0</v>
      </c>
      <c r="P16" s="5"/>
      <c r="Q16" s="5">
        <v>53493023</v>
      </c>
      <c r="S16" s="5">
        <v>2990</v>
      </c>
      <c r="U16" s="5">
        <v>129557909053</v>
      </c>
      <c r="W16" s="5">
        <v>158992471144.319</v>
      </c>
      <c r="Y16" s="11">
        <v>3.6716947385535808E-3</v>
      </c>
    </row>
    <row r="17" spans="1:25">
      <c r="A17" s="6" t="s">
        <v>23</v>
      </c>
      <c r="C17" s="5">
        <v>20105817</v>
      </c>
      <c r="E17" s="5">
        <v>537876702933</v>
      </c>
      <c r="G17" s="5">
        <v>3498981826165.9702</v>
      </c>
      <c r="I17" s="5">
        <v>0</v>
      </c>
      <c r="K17" s="5">
        <v>0</v>
      </c>
      <c r="M17" s="9">
        <v>0</v>
      </c>
      <c r="O17" s="5">
        <v>0</v>
      </c>
      <c r="P17" s="5"/>
      <c r="Q17" s="5">
        <v>20105817</v>
      </c>
      <c r="S17" s="5">
        <v>167370</v>
      </c>
      <c r="U17" s="5">
        <v>537876702933</v>
      </c>
      <c r="W17" s="5">
        <v>3345088183271.8198</v>
      </c>
      <c r="Y17" s="11">
        <v>7.7249838272959975E-2</v>
      </c>
    </row>
    <row r="18" spans="1:25">
      <c r="A18" s="6" t="s">
        <v>24</v>
      </c>
      <c r="C18" s="5">
        <v>40906624</v>
      </c>
      <c r="E18" s="5">
        <v>444140441849</v>
      </c>
      <c r="G18" s="5">
        <v>510323531319.35999</v>
      </c>
      <c r="I18" s="5">
        <v>0</v>
      </c>
      <c r="K18" s="5">
        <v>0</v>
      </c>
      <c r="M18" s="9">
        <v>0</v>
      </c>
      <c r="O18" s="5">
        <v>0</v>
      </c>
      <c r="P18" s="5"/>
      <c r="Q18" s="5">
        <v>40906624</v>
      </c>
      <c r="S18" s="5">
        <v>10930</v>
      </c>
      <c r="U18" s="5">
        <v>444140441849</v>
      </c>
      <c r="W18" s="5">
        <v>444449099388.09601</v>
      </c>
      <c r="Y18" s="11">
        <v>1.0263891164361331E-2</v>
      </c>
    </row>
    <row r="19" spans="1:25">
      <c r="A19" s="6" t="s">
        <v>25</v>
      </c>
      <c r="C19" s="5">
        <v>33615414</v>
      </c>
      <c r="E19" s="5">
        <v>979285526834</v>
      </c>
      <c r="G19" s="5">
        <v>1603939309761.6001</v>
      </c>
      <c r="I19" s="5">
        <v>0</v>
      </c>
      <c r="K19" s="5">
        <v>0</v>
      </c>
      <c r="M19" s="9">
        <v>0</v>
      </c>
      <c r="O19" s="5">
        <v>0</v>
      </c>
      <c r="P19" s="5"/>
      <c r="Q19" s="5">
        <v>33615414</v>
      </c>
      <c r="S19" s="5">
        <v>46190</v>
      </c>
      <c r="U19" s="5">
        <v>979285526834</v>
      </c>
      <c r="W19" s="5">
        <v>1543457431622.6699</v>
      </c>
      <c r="Y19" s="11">
        <v>3.5643854643445945E-2</v>
      </c>
    </row>
    <row r="20" spans="1:25">
      <c r="A20" s="6" t="s">
        <v>26</v>
      </c>
      <c r="C20" s="5">
        <v>3900000</v>
      </c>
      <c r="E20" s="5">
        <v>187738559896</v>
      </c>
      <c r="G20" s="5">
        <v>505534068000</v>
      </c>
      <c r="I20" s="5">
        <v>0</v>
      </c>
      <c r="K20" s="5">
        <v>0</v>
      </c>
      <c r="M20" s="9">
        <v>0</v>
      </c>
      <c r="O20" s="5">
        <v>0</v>
      </c>
      <c r="P20" s="5"/>
      <c r="Q20" s="5">
        <v>3900000</v>
      </c>
      <c r="S20" s="5">
        <v>109450</v>
      </c>
      <c r="U20" s="5">
        <v>187738559896</v>
      </c>
      <c r="W20" s="5">
        <v>424315212750</v>
      </c>
      <c r="Y20" s="11">
        <v>9.7989289865697271E-3</v>
      </c>
    </row>
    <row r="21" spans="1:25">
      <c r="A21" s="6" t="s">
        <v>27</v>
      </c>
      <c r="C21" s="5">
        <v>7749827</v>
      </c>
      <c r="E21" s="5">
        <v>582360453690</v>
      </c>
      <c r="G21" s="5">
        <v>729156674852.97803</v>
      </c>
      <c r="I21" s="5">
        <v>0</v>
      </c>
      <c r="K21" s="5">
        <v>0</v>
      </c>
      <c r="M21" s="9">
        <v>-567336</v>
      </c>
      <c r="O21" s="5">
        <v>56040330478</v>
      </c>
      <c r="P21" s="5"/>
      <c r="Q21" s="5">
        <v>7182491</v>
      </c>
      <c r="S21" s="5">
        <v>82030</v>
      </c>
      <c r="U21" s="5">
        <v>539728011634</v>
      </c>
      <c r="W21" s="5">
        <v>585674117296.45703</v>
      </c>
      <c r="Y21" s="11">
        <v>1.3525272986243859E-2</v>
      </c>
    </row>
    <row r="22" spans="1:25">
      <c r="A22" s="6" t="s">
        <v>28</v>
      </c>
      <c r="C22" s="5">
        <v>9200000</v>
      </c>
      <c r="E22" s="5">
        <v>194066868954</v>
      </c>
      <c r="G22" s="5">
        <v>719823414600</v>
      </c>
      <c r="I22" s="5">
        <v>0</v>
      </c>
      <c r="K22" s="5">
        <v>0</v>
      </c>
      <c r="M22" s="9">
        <v>0</v>
      </c>
      <c r="O22" s="5">
        <v>0</v>
      </c>
      <c r="P22" s="5"/>
      <c r="Q22" s="5">
        <v>9200000</v>
      </c>
      <c r="S22" s="5">
        <v>77300</v>
      </c>
      <c r="U22" s="5">
        <v>194066868954</v>
      </c>
      <c r="W22" s="5">
        <v>706928598000</v>
      </c>
      <c r="Y22" s="11">
        <v>1.6325464942636089E-2</v>
      </c>
    </row>
    <row r="23" spans="1:25">
      <c r="A23" s="6" t="s">
        <v>29</v>
      </c>
      <c r="C23" s="5">
        <v>3593753</v>
      </c>
      <c r="E23" s="5">
        <v>224817994772</v>
      </c>
      <c r="G23" s="5">
        <v>506955050775.03101</v>
      </c>
      <c r="I23" s="5">
        <v>0</v>
      </c>
      <c r="K23" s="5">
        <v>0</v>
      </c>
      <c r="M23" s="9">
        <v>0</v>
      </c>
      <c r="O23" s="5">
        <v>0</v>
      </c>
      <c r="P23" s="5"/>
      <c r="Q23" s="5">
        <v>3593753</v>
      </c>
      <c r="S23" s="5">
        <v>146250</v>
      </c>
      <c r="U23" s="5">
        <v>224817994772</v>
      </c>
      <c r="W23" s="5">
        <v>522459137311.31299</v>
      </c>
      <c r="Y23" s="11">
        <v>1.2065417008544523E-2</v>
      </c>
    </row>
    <row r="24" spans="1:25">
      <c r="A24" s="6" t="s">
        <v>30</v>
      </c>
      <c r="C24" s="5">
        <v>10500000</v>
      </c>
      <c r="E24" s="5">
        <v>504802333303</v>
      </c>
      <c r="G24" s="5">
        <v>832914495000</v>
      </c>
      <c r="I24" s="5">
        <v>0</v>
      </c>
      <c r="K24" s="5">
        <v>0</v>
      </c>
      <c r="M24" s="9">
        <v>0</v>
      </c>
      <c r="O24" s="5">
        <v>0</v>
      </c>
      <c r="P24" s="5"/>
      <c r="Q24" s="5">
        <v>10500000</v>
      </c>
      <c r="S24" s="5">
        <v>79500</v>
      </c>
      <c r="U24" s="5">
        <v>504802333303</v>
      </c>
      <c r="W24" s="5">
        <v>829783237500</v>
      </c>
      <c r="Y24" s="11">
        <v>1.9162610187391689E-2</v>
      </c>
    </row>
    <row r="25" spans="1:25">
      <c r="A25" s="6" t="s">
        <v>31</v>
      </c>
      <c r="C25" s="5">
        <v>10607190</v>
      </c>
      <c r="E25" s="5">
        <v>46801770388</v>
      </c>
      <c r="G25" s="5">
        <v>47986095425.944504</v>
      </c>
      <c r="I25" s="5">
        <v>13339492</v>
      </c>
      <c r="K25" s="5">
        <v>59936883001</v>
      </c>
      <c r="M25" s="9">
        <v>0</v>
      </c>
      <c r="O25" s="5">
        <v>0</v>
      </c>
      <c r="P25" s="5"/>
      <c r="Q25" s="5">
        <v>23946682</v>
      </c>
      <c r="S25" s="5">
        <v>4644</v>
      </c>
      <c r="U25" s="5">
        <v>106738653389</v>
      </c>
      <c r="W25" s="5">
        <v>110546701280.312</v>
      </c>
      <c r="Y25" s="11">
        <v>2.5529117104352841E-3</v>
      </c>
    </row>
    <row r="26" spans="1:25">
      <c r="A26" s="6" t="s">
        <v>32</v>
      </c>
      <c r="C26" s="5">
        <v>9000020</v>
      </c>
      <c r="E26" s="5">
        <v>66326712531</v>
      </c>
      <c r="G26" s="5">
        <v>161573246050.85999</v>
      </c>
      <c r="I26" s="5">
        <v>99724</v>
      </c>
      <c r="K26" s="5">
        <v>1833621595</v>
      </c>
      <c r="M26" s="9">
        <v>0</v>
      </c>
      <c r="O26" s="5">
        <v>0</v>
      </c>
      <c r="P26" s="5"/>
      <c r="Q26" s="5">
        <v>9099744</v>
      </c>
      <c r="S26" s="5">
        <v>17490</v>
      </c>
      <c r="U26" s="5">
        <v>68160334126</v>
      </c>
      <c r="W26" s="5">
        <v>158207553150.76801</v>
      </c>
      <c r="Y26" s="11">
        <v>3.6535682244716581E-3</v>
      </c>
    </row>
    <row r="27" spans="1:25">
      <c r="A27" s="6" t="s">
        <v>33</v>
      </c>
      <c r="C27" s="5">
        <v>82518930</v>
      </c>
      <c r="E27" s="5">
        <v>1249895273040</v>
      </c>
      <c r="G27" s="5">
        <v>1643019685600.99</v>
      </c>
      <c r="I27" s="5">
        <v>0</v>
      </c>
      <c r="K27" s="5">
        <v>0</v>
      </c>
      <c r="M27" s="9">
        <v>0</v>
      </c>
      <c r="O27" s="5">
        <v>0</v>
      </c>
      <c r="P27" s="5"/>
      <c r="Q27" s="5">
        <v>82518930</v>
      </c>
      <c r="S27" s="5">
        <v>18190</v>
      </c>
      <c r="U27" s="5">
        <v>1249895273040</v>
      </c>
      <c r="W27" s="5">
        <v>1492088271646.6399</v>
      </c>
      <c r="Y27" s="11">
        <v>3.4457560267049332E-2</v>
      </c>
    </row>
    <row r="28" spans="1:25">
      <c r="A28" s="6" t="s">
        <v>34</v>
      </c>
      <c r="C28" s="5">
        <v>71182254</v>
      </c>
      <c r="E28" s="5">
        <v>664207021405</v>
      </c>
      <c r="G28" s="5">
        <v>892975041209.39404</v>
      </c>
      <c r="I28" s="5">
        <v>37285943</v>
      </c>
      <c r="K28" s="5">
        <v>0</v>
      </c>
      <c r="M28" s="9">
        <v>-100000</v>
      </c>
      <c r="O28" s="5">
        <v>566608500</v>
      </c>
      <c r="P28" s="5"/>
      <c r="Q28" s="5">
        <v>108368197</v>
      </c>
      <c r="S28" s="5">
        <v>5990</v>
      </c>
      <c r="U28" s="5">
        <v>477700355588</v>
      </c>
      <c r="W28" s="5">
        <v>645263203304.82202</v>
      </c>
      <c r="Y28" s="11">
        <v>1.4901394333358027E-2</v>
      </c>
    </row>
    <row r="29" spans="1:25">
      <c r="A29" s="6" t="s">
        <v>35</v>
      </c>
      <c r="C29" s="5">
        <v>2722719</v>
      </c>
      <c r="E29" s="5">
        <v>88440676181</v>
      </c>
      <c r="G29" s="5">
        <v>104336300586.173</v>
      </c>
      <c r="I29" s="5">
        <v>878041</v>
      </c>
      <c r="K29" s="5">
        <v>35138496677</v>
      </c>
      <c r="M29" s="9">
        <v>0</v>
      </c>
      <c r="O29" s="5">
        <v>0</v>
      </c>
      <c r="P29" s="5"/>
      <c r="Q29" s="5">
        <v>3600760</v>
      </c>
      <c r="S29" s="5">
        <v>40500</v>
      </c>
      <c r="U29" s="5">
        <v>123579172858</v>
      </c>
      <c r="W29" s="5">
        <v>144963086859</v>
      </c>
      <c r="Y29" s="11">
        <v>3.3477069667125201E-3</v>
      </c>
    </row>
    <row r="30" spans="1:25">
      <c r="A30" s="6" t="s">
        <v>36</v>
      </c>
      <c r="C30" s="5">
        <v>7999999</v>
      </c>
      <c r="E30" s="5">
        <v>31191996101</v>
      </c>
      <c r="G30" s="5">
        <v>19236853195.393101</v>
      </c>
      <c r="I30" s="5">
        <v>0</v>
      </c>
      <c r="K30" s="5">
        <v>0</v>
      </c>
      <c r="M30" s="9">
        <v>0</v>
      </c>
      <c r="O30" s="5">
        <v>0</v>
      </c>
      <c r="P30" s="5"/>
      <c r="Q30" s="5">
        <v>7999999</v>
      </c>
      <c r="S30" s="5">
        <v>2249</v>
      </c>
      <c r="U30" s="5">
        <v>31191996101</v>
      </c>
      <c r="W30" s="5">
        <v>17884945364.381599</v>
      </c>
      <c r="Y30" s="11">
        <v>4.130262226952284E-4</v>
      </c>
    </row>
    <row r="31" spans="1:25">
      <c r="A31" s="6" t="s">
        <v>37</v>
      </c>
      <c r="C31" s="5">
        <v>5023485</v>
      </c>
      <c r="E31" s="5">
        <v>118704975568</v>
      </c>
      <c r="G31" s="5">
        <v>127037063522.52</v>
      </c>
      <c r="I31" s="5">
        <v>107142</v>
      </c>
      <c r="K31" s="5">
        <v>2696120978</v>
      </c>
      <c r="M31" s="9">
        <v>0</v>
      </c>
      <c r="O31" s="5">
        <v>0</v>
      </c>
      <c r="P31" s="5"/>
      <c r="Q31" s="5">
        <v>5130627</v>
      </c>
      <c r="S31" s="5">
        <v>28920</v>
      </c>
      <c r="U31" s="5">
        <v>121401096546</v>
      </c>
      <c r="W31" s="5">
        <v>147494885329.60199</v>
      </c>
      <c r="Y31" s="11">
        <v>3.4061750882322449E-3</v>
      </c>
    </row>
    <row r="32" spans="1:25">
      <c r="A32" s="6" t="s">
        <v>38</v>
      </c>
      <c r="C32" s="5">
        <v>1300000</v>
      </c>
      <c r="E32" s="5">
        <v>10129600000</v>
      </c>
      <c r="G32" s="5">
        <v>19978416900</v>
      </c>
      <c r="I32" s="5">
        <v>0</v>
      </c>
      <c r="K32" s="5">
        <v>0</v>
      </c>
      <c r="M32" s="9">
        <v>0</v>
      </c>
      <c r="O32" s="5">
        <v>0</v>
      </c>
      <c r="P32" s="5"/>
      <c r="Q32" s="5">
        <v>1300000</v>
      </c>
      <c r="S32" s="5">
        <v>14480</v>
      </c>
      <c r="U32" s="5">
        <v>10129600000</v>
      </c>
      <c r="W32" s="5">
        <v>18711997200</v>
      </c>
      <c r="Y32" s="11">
        <v>4.3212575521708435E-4</v>
      </c>
    </row>
    <row r="33" spans="1:25">
      <c r="A33" s="6" t="s">
        <v>39</v>
      </c>
      <c r="C33" s="5">
        <v>23455000</v>
      </c>
      <c r="E33" s="5">
        <v>144537760559</v>
      </c>
      <c r="G33" s="5">
        <v>116880314505.75</v>
      </c>
      <c r="I33" s="5">
        <v>0</v>
      </c>
      <c r="K33" s="5">
        <v>0</v>
      </c>
      <c r="M33" s="9">
        <v>0</v>
      </c>
      <c r="O33" s="5">
        <v>0</v>
      </c>
      <c r="P33" s="5"/>
      <c r="Q33" s="5">
        <v>23455000</v>
      </c>
      <c r="S33" s="5">
        <v>3698</v>
      </c>
      <c r="U33" s="5">
        <v>144537760559</v>
      </c>
      <c r="W33" s="5">
        <v>86220507289.5</v>
      </c>
      <c r="Y33" s="11">
        <v>1.9911344272580006E-3</v>
      </c>
    </row>
    <row r="34" spans="1:25">
      <c r="A34" s="6" t="s">
        <v>40</v>
      </c>
      <c r="C34" s="5">
        <v>2937841</v>
      </c>
      <c r="E34" s="5">
        <v>25540837933</v>
      </c>
      <c r="G34" s="5">
        <v>99321472374.160507</v>
      </c>
      <c r="I34" s="5">
        <v>562913</v>
      </c>
      <c r="K34" s="5">
        <v>19282443606</v>
      </c>
      <c r="M34" s="9">
        <v>0</v>
      </c>
      <c r="O34" s="5">
        <v>0</v>
      </c>
      <c r="P34" s="5"/>
      <c r="Q34" s="5">
        <v>3500754</v>
      </c>
      <c r="S34" s="5">
        <v>36080</v>
      </c>
      <c r="U34" s="5">
        <v>44823281539</v>
      </c>
      <c r="W34" s="5">
        <v>125555676454.29601</v>
      </c>
      <c r="Y34" s="11">
        <v>2.8995216774404262E-3</v>
      </c>
    </row>
    <row r="35" spans="1:25">
      <c r="A35" s="6" t="s">
        <v>41</v>
      </c>
      <c r="C35" s="5">
        <v>3780949</v>
      </c>
      <c r="E35" s="5">
        <v>104795383682</v>
      </c>
      <c r="G35" s="5">
        <v>121398011016.435</v>
      </c>
      <c r="I35" s="5">
        <v>150000</v>
      </c>
      <c r="K35" s="5">
        <v>3901038904</v>
      </c>
      <c r="M35" s="9">
        <v>0</v>
      </c>
      <c r="O35" s="5">
        <v>0</v>
      </c>
      <c r="P35" s="5"/>
      <c r="Q35" s="5">
        <v>3930949</v>
      </c>
      <c r="S35" s="5">
        <v>27050</v>
      </c>
      <c r="U35" s="5">
        <v>108696422586</v>
      </c>
      <c r="W35" s="5">
        <v>105699494035.82201</v>
      </c>
      <c r="Y35" s="11">
        <v>2.4409726657234261E-3</v>
      </c>
    </row>
    <row r="36" spans="1:25">
      <c r="A36" s="6" t="s">
        <v>42</v>
      </c>
      <c r="C36" s="5">
        <v>555795</v>
      </c>
      <c r="E36" s="5">
        <v>11703099653</v>
      </c>
      <c r="G36" s="5">
        <v>13734852170.985001</v>
      </c>
      <c r="I36" s="5">
        <v>53613</v>
      </c>
      <c r="K36" s="5">
        <v>1283713878</v>
      </c>
      <c r="M36" s="9">
        <v>0</v>
      </c>
      <c r="O36" s="5">
        <v>0</v>
      </c>
      <c r="P36" s="5"/>
      <c r="Q36" s="5">
        <v>609408</v>
      </c>
      <c r="S36" s="5">
        <v>23910</v>
      </c>
      <c r="U36" s="5">
        <v>12986813531</v>
      </c>
      <c r="W36" s="5">
        <v>14484248155.584</v>
      </c>
      <c r="Y36" s="11">
        <v>3.3449217665463296E-4</v>
      </c>
    </row>
    <row r="37" spans="1:25">
      <c r="A37" s="6" t="s">
        <v>43</v>
      </c>
      <c r="C37" s="5">
        <v>1100000</v>
      </c>
      <c r="E37" s="5">
        <v>29015247169</v>
      </c>
      <c r="G37" s="5">
        <v>49446035100</v>
      </c>
      <c r="I37" s="5">
        <v>0</v>
      </c>
      <c r="K37" s="5">
        <v>0</v>
      </c>
      <c r="M37" s="9">
        <v>0</v>
      </c>
      <c r="O37" s="5">
        <v>0</v>
      </c>
      <c r="P37" s="5"/>
      <c r="Q37" s="5">
        <v>1100000</v>
      </c>
      <c r="S37" s="5">
        <v>20320</v>
      </c>
      <c r="U37" s="5">
        <v>15058447169</v>
      </c>
      <c r="W37" s="5">
        <v>22219005600</v>
      </c>
      <c r="Y37" s="11">
        <v>5.1311490016002286E-4</v>
      </c>
    </row>
    <row r="38" spans="1:25">
      <c r="A38" s="6" t="s">
        <v>44</v>
      </c>
      <c r="C38" s="5">
        <v>7000105</v>
      </c>
      <c r="E38" s="5">
        <v>126203116765</v>
      </c>
      <c r="G38" s="5">
        <v>143344160130.14999</v>
      </c>
      <c r="I38" s="5">
        <v>550000</v>
      </c>
      <c r="K38" s="5">
        <v>10033926201</v>
      </c>
      <c r="M38" s="9">
        <v>0</v>
      </c>
      <c r="O38" s="5">
        <v>0</v>
      </c>
      <c r="P38" s="5"/>
      <c r="Q38" s="5">
        <v>7550105</v>
      </c>
      <c r="S38" s="5">
        <v>20700</v>
      </c>
      <c r="U38" s="5">
        <v>136237042966</v>
      </c>
      <c r="W38" s="5">
        <v>155357264817.67499</v>
      </c>
      <c r="Y38" s="11">
        <v>3.587745053093444E-3</v>
      </c>
    </row>
    <row r="39" spans="1:25">
      <c r="A39" s="6" t="s">
        <v>45</v>
      </c>
      <c r="C39" s="5">
        <v>120000</v>
      </c>
      <c r="E39" s="5">
        <v>43959471193</v>
      </c>
      <c r="G39" s="5">
        <v>84747931560</v>
      </c>
      <c r="I39" s="5">
        <v>0</v>
      </c>
      <c r="K39" s="5">
        <v>0</v>
      </c>
      <c r="M39" s="9">
        <v>-22000</v>
      </c>
      <c r="O39" s="5">
        <v>14199761756</v>
      </c>
      <c r="P39" s="5"/>
      <c r="Q39" s="5">
        <v>98000</v>
      </c>
      <c r="S39" s="5">
        <v>616380</v>
      </c>
      <c r="U39" s="5">
        <v>35900234824</v>
      </c>
      <c r="W39" s="5">
        <v>60045828822</v>
      </c>
      <c r="Y39" s="11">
        <v>1.3866691433313447E-3</v>
      </c>
    </row>
    <row r="40" spans="1:25">
      <c r="A40" s="6" t="s">
        <v>46</v>
      </c>
      <c r="C40" s="5">
        <v>11769701</v>
      </c>
      <c r="E40" s="5">
        <v>204613436889</v>
      </c>
      <c r="G40" s="5">
        <v>281377094261.15302</v>
      </c>
      <c r="I40" s="5">
        <v>0</v>
      </c>
      <c r="K40" s="5">
        <v>0</v>
      </c>
      <c r="M40" s="9">
        <v>0</v>
      </c>
      <c r="O40" s="5">
        <v>0</v>
      </c>
      <c r="P40" s="5"/>
      <c r="Q40" s="5">
        <v>11769701</v>
      </c>
      <c r="S40" s="5">
        <v>20270</v>
      </c>
      <c r="U40" s="5">
        <v>204613436889</v>
      </c>
      <c r="W40" s="5">
        <v>237152336826.34399</v>
      </c>
      <c r="Y40" s="11">
        <v>5.4766806320695827E-3</v>
      </c>
    </row>
    <row r="41" spans="1:25">
      <c r="A41" s="6" t="s">
        <v>47</v>
      </c>
      <c r="C41" s="5">
        <v>9813243</v>
      </c>
      <c r="E41" s="5">
        <v>178087565647</v>
      </c>
      <c r="G41" s="5">
        <v>233141015479.185</v>
      </c>
      <c r="I41" s="5">
        <v>1887508</v>
      </c>
      <c r="K41" s="5">
        <v>41297565949</v>
      </c>
      <c r="M41" s="9">
        <v>0</v>
      </c>
      <c r="O41" s="5">
        <v>0</v>
      </c>
      <c r="P41" s="5"/>
      <c r="Q41" s="5">
        <v>11700751</v>
      </c>
      <c r="S41" s="5">
        <v>21250</v>
      </c>
      <c r="U41" s="5">
        <v>219385131596</v>
      </c>
      <c r="W41" s="5">
        <v>247161545045.43799</v>
      </c>
      <c r="Y41" s="11">
        <v>5.7078284146697767E-3</v>
      </c>
    </row>
    <row r="42" spans="1:25">
      <c r="A42" s="6" t="s">
        <v>48</v>
      </c>
      <c r="C42" s="5">
        <v>31040229</v>
      </c>
      <c r="E42" s="5">
        <v>174640928888</v>
      </c>
      <c r="G42" s="5">
        <v>708751745472.22595</v>
      </c>
      <c r="I42" s="5">
        <v>0</v>
      </c>
      <c r="K42" s="5">
        <v>0</v>
      </c>
      <c r="M42" s="9">
        <v>0</v>
      </c>
      <c r="O42" s="5">
        <v>0</v>
      </c>
      <c r="P42" s="5"/>
      <c r="Q42" s="5">
        <v>31040229</v>
      </c>
      <c r="S42" s="5">
        <v>21250</v>
      </c>
      <c r="U42" s="5">
        <v>174640928888</v>
      </c>
      <c r="W42" s="5">
        <v>655680217295.81299</v>
      </c>
      <c r="Y42" s="11">
        <v>1.5141959783953749E-2</v>
      </c>
    </row>
    <row r="43" spans="1:25">
      <c r="A43" s="6" t="s">
        <v>49</v>
      </c>
      <c r="C43" s="5">
        <v>12000000</v>
      </c>
      <c r="E43" s="5">
        <v>58805163636</v>
      </c>
      <c r="G43" s="5">
        <v>59881572000</v>
      </c>
      <c r="I43" s="5">
        <v>0</v>
      </c>
      <c r="K43" s="5">
        <v>0</v>
      </c>
      <c r="M43" s="9">
        <v>0</v>
      </c>
      <c r="O43" s="5">
        <v>0</v>
      </c>
      <c r="P43" s="5"/>
      <c r="Q43" s="5">
        <v>12000000</v>
      </c>
      <c r="S43" s="5">
        <v>4976</v>
      </c>
      <c r="U43" s="5">
        <v>58805163636</v>
      </c>
      <c r="W43" s="5">
        <v>59356713600</v>
      </c>
      <c r="Y43" s="11">
        <v>1.3707550518233394E-3</v>
      </c>
    </row>
    <row r="44" spans="1:25">
      <c r="A44" s="6" t="s">
        <v>50</v>
      </c>
      <c r="C44" s="5">
        <v>24900000</v>
      </c>
      <c r="E44" s="5">
        <v>79397971414</v>
      </c>
      <c r="G44" s="5">
        <v>274992997950</v>
      </c>
      <c r="I44" s="5">
        <v>0</v>
      </c>
      <c r="K44" s="5">
        <v>0</v>
      </c>
      <c r="M44" s="9">
        <v>0</v>
      </c>
      <c r="O44" s="5">
        <v>0</v>
      </c>
      <c r="P44" s="5"/>
      <c r="Q44" s="5">
        <v>24900000</v>
      </c>
      <c r="S44" s="5">
        <v>11050</v>
      </c>
      <c r="U44" s="5">
        <v>79397971414</v>
      </c>
      <c r="W44" s="5">
        <v>273507887250</v>
      </c>
      <c r="Y44" s="11">
        <v>6.3162580173823134E-3</v>
      </c>
    </row>
    <row r="45" spans="1:25">
      <c r="A45" s="6" t="s">
        <v>51</v>
      </c>
      <c r="C45" s="5">
        <v>15000000</v>
      </c>
      <c r="E45" s="5">
        <v>100009341807</v>
      </c>
      <c r="G45" s="5">
        <v>102287745000</v>
      </c>
      <c r="I45" s="5">
        <v>0</v>
      </c>
      <c r="K45" s="5">
        <v>0</v>
      </c>
      <c r="M45" s="9">
        <v>0</v>
      </c>
      <c r="O45" s="5">
        <v>0</v>
      </c>
      <c r="P45" s="5"/>
      <c r="Q45" s="5">
        <v>15000000</v>
      </c>
      <c r="S45" s="5">
        <v>6490</v>
      </c>
      <c r="U45" s="5">
        <v>100009341807</v>
      </c>
      <c r="W45" s="5">
        <v>96770767500</v>
      </c>
      <c r="Y45" s="11">
        <v>2.2347770011890756E-3</v>
      </c>
    </row>
    <row r="46" spans="1:25">
      <c r="A46" s="6" t="s">
        <v>52</v>
      </c>
      <c r="C46" s="5">
        <v>4482368</v>
      </c>
      <c r="E46" s="5">
        <v>5388805760</v>
      </c>
      <c r="G46" s="5">
        <v>40056724214.496002</v>
      </c>
      <c r="I46" s="5">
        <v>20962151</v>
      </c>
      <c r="K46" s="5">
        <v>135892885933</v>
      </c>
      <c r="M46" s="9">
        <v>0</v>
      </c>
      <c r="O46" s="5">
        <v>0</v>
      </c>
      <c r="P46" s="5"/>
      <c r="Q46" s="5">
        <v>25444519</v>
      </c>
      <c r="S46" s="5">
        <v>4903</v>
      </c>
      <c r="U46" s="5">
        <v>101397423153</v>
      </c>
      <c r="W46" s="5">
        <v>124012187520.89101</v>
      </c>
      <c r="Y46" s="11">
        <v>2.8638770953101525E-3</v>
      </c>
    </row>
    <row r="47" spans="1:25">
      <c r="A47" s="6" t="s">
        <v>53</v>
      </c>
      <c r="C47" s="5">
        <v>121896360</v>
      </c>
      <c r="E47" s="5">
        <v>1080755806900</v>
      </c>
      <c r="G47" s="5">
        <v>1812719306803.6799</v>
      </c>
      <c r="I47" s="5">
        <v>0</v>
      </c>
      <c r="K47" s="5">
        <v>0</v>
      </c>
      <c r="M47" s="9">
        <v>0</v>
      </c>
      <c r="O47" s="5">
        <v>0</v>
      </c>
      <c r="P47" s="5"/>
      <c r="Q47" s="5">
        <v>121896360</v>
      </c>
      <c r="S47" s="5">
        <v>13830</v>
      </c>
      <c r="U47" s="5">
        <v>1080755806900</v>
      </c>
      <c r="W47" s="5">
        <v>1675795990180.1399</v>
      </c>
      <c r="Y47" s="11">
        <v>3.8700016898589241E-2</v>
      </c>
    </row>
    <row r="48" spans="1:25">
      <c r="A48" s="6" t="s">
        <v>54</v>
      </c>
      <c r="C48" s="5">
        <v>88739472</v>
      </c>
      <c r="E48" s="5">
        <v>907619116919</v>
      </c>
      <c r="G48" s="5">
        <v>1302883443531.4299</v>
      </c>
      <c r="I48" s="5">
        <v>57995930</v>
      </c>
      <c r="K48" s="5">
        <v>853165776895</v>
      </c>
      <c r="M48" s="9">
        <v>0</v>
      </c>
      <c r="O48" s="5">
        <v>0</v>
      </c>
      <c r="P48" s="5"/>
      <c r="Q48" s="5">
        <v>146735402</v>
      </c>
      <c r="S48" s="5">
        <v>14670</v>
      </c>
      <c r="U48" s="5">
        <v>1760784893814</v>
      </c>
      <c r="W48" s="5">
        <v>2139800327673.3301</v>
      </c>
      <c r="Y48" s="11">
        <v>4.9415507213179916E-2</v>
      </c>
    </row>
    <row r="49" spans="1:25">
      <c r="A49" s="6" t="s">
        <v>55</v>
      </c>
      <c r="C49" s="5">
        <v>13633830</v>
      </c>
      <c r="E49" s="5">
        <v>612380513579</v>
      </c>
      <c r="G49" s="5">
        <v>677635435575</v>
      </c>
      <c r="I49" s="5">
        <v>0</v>
      </c>
      <c r="K49" s="5">
        <v>0</v>
      </c>
      <c r="M49" s="9">
        <v>0</v>
      </c>
      <c r="O49" s="5">
        <v>0</v>
      </c>
      <c r="P49" s="5"/>
      <c r="Q49" s="5">
        <v>13633830</v>
      </c>
      <c r="S49" s="5">
        <v>48750</v>
      </c>
      <c r="U49" s="5">
        <v>612380513579</v>
      </c>
      <c r="W49" s="5">
        <v>660694549685.625</v>
      </c>
      <c r="Y49" s="11">
        <v>1.5257758335423017E-2</v>
      </c>
    </row>
    <row r="50" spans="1:25">
      <c r="A50" s="6" t="s">
        <v>56</v>
      </c>
      <c r="C50" s="5">
        <v>4100000</v>
      </c>
      <c r="E50" s="5">
        <v>14643798168</v>
      </c>
      <c r="G50" s="5">
        <v>112445941950</v>
      </c>
      <c r="I50" s="5">
        <v>0</v>
      </c>
      <c r="K50" s="5">
        <v>0</v>
      </c>
      <c r="M50" s="9">
        <v>0</v>
      </c>
      <c r="O50" s="5">
        <v>0</v>
      </c>
      <c r="P50" s="5"/>
      <c r="Q50" s="5">
        <v>4100000</v>
      </c>
      <c r="S50" s="5">
        <v>25000</v>
      </c>
      <c r="U50" s="5">
        <v>14643798168</v>
      </c>
      <c r="W50" s="5">
        <v>101890125000</v>
      </c>
      <c r="Y50" s="11">
        <v>2.3530009514317438E-3</v>
      </c>
    </row>
    <row r="51" spans="1:25">
      <c r="A51" s="6" t="s">
        <v>57</v>
      </c>
      <c r="C51" s="5">
        <v>3400560</v>
      </c>
      <c r="E51" s="5">
        <v>115618849438</v>
      </c>
      <c r="G51" s="5">
        <v>143697686656.67999</v>
      </c>
      <c r="I51" s="5">
        <v>0</v>
      </c>
      <c r="K51" s="5">
        <v>0</v>
      </c>
      <c r="M51" s="9">
        <v>0</v>
      </c>
      <c r="O51" s="5">
        <v>0</v>
      </c>
      <c r="P51" s="5"/>
      <c r="Q51" s="5">
        <v>3400560</v>
      </c>
      <c r="S51" s="5">
        <v>39530</v>
      </c>
      <c r="U51" s="5">
        <v>115618849438</v>
      </c>
      <c r="W51" s="5">
        <v>133624313186.03999</v>
      </c>
      <c r="Y51" s="11">
        <v>3.0858548466906428E-3</v>
      </c>
    </row>
    <row r="52" spans="1:25">
      <c r="A52" s="6" t="s">
        <v>58</v>
      </c>
      <c r="C52" s="5">
        <v>10613234</v>
      </c>
      <c r="E52" s="5">
        <v>82119701719</v>
      </c>
      <c r="G52" s="5">
        <v>96322278402.800995</v>
      </c>
      <c r="I52" s="5">
        <v>0</v>
      </c>
      <c r="K52" s="5">
        <v>0</v>
      </c>
      <c r="M52" s="9">
        <v>0</v>
      </c>
      <c r="O52" s="5">
        <v>0</v>
      </c>
      <c r="P52" s="5"/>
      <c r="Q52" s="5">
        <v>10613234</v>
      </c>
      <c r="S52" s="5">
        <v>8850</v>
      </c>
      <c r="U52" s="5">
        <v>82119701719</v>
      </c>
      <c r="W52" s="5">
        <v>93368254530.645004</v>
      </c>
      <c r="Y52" s="11">
        <v>2.1562010228579945E-3</v>
      </c>
    </row>
    <row r="53" spans="1:25">
      <c r="A53" s="6" t="s">
        <v>59</v>
      </c>
      <c r="C53" s="5">
        <v>12269577</v>
      </c>
      <c r="E53" s="5">
        <v>213792039567</v>
      </c>
      <c r="G53" s="5">
        <v>216001308128.41299</v>
      </c>
      <c r="I53" s="5">
        <v>6596570</v>
      </c>
      <c r="K53" s="5">
        <v>132472749206</v>
      </c>
      <c r="M53" s="9">
        <v>0</v>
      </c>
      <c r="O53" s="5">
        <v>0</v>
      </c>
      <c r="P53" s="5"/>
      <c r="Q53" s="5">
        <v>18866147</v>
      </c>
      <c r="S53" s="5">
        <v>21490</v>
      </c>
      <c r="U53" s="5">
        <v>346264788773</v>
      </c>
      <c r="W53" s="5">
        <v>403021169710.771</v>
      </c>
      <c r="Y53" s="11">
        <v>9.3071747215599E-3</v>
      </c>
    </row>
    <row r="54" spans="1:25">
      <c r="A54" s="6" t="s">
        <v>60</v>
      </c>
      <c r="C54" s="5">
        <v>9062943</v>
      </c>
      <c r="E54" s="5">
        <v>218687554524</v>
      </c>
      <c r="G54" s="5">
        <v>259549822672.41199</v>
      </c>
      <c r="I54" s="5">
        <v>0</v>
      </c>
      <c r="K54" s="5">
        <v>0</v>
      </c>
      <c r="M54" s="9">
        <v>-80000</v>
      </c>
      <c r="O54" s="5">
        <v>2613057926</v>
      </c>
      <c r="P54" s="5"/>
      <c r="Q54" s="5">
        <v>8982943</v>
      </c>
      <c r="S54" s="5">
        <v>32450</v>
      </c>
      <c r="U54" s="5">
        <v>216757165646</v>
      </c>
      <c r="W54" s="5">
        <v>289762096172.91699</v>
      </c>
      <c r="Y54" s="11">
        <v>6.6916248064641214E-3</v>
      </c>
    </row>
    <row r="55" spans="1:25">
      <c r="A55" s="6" t="s">
        <v>61</v>
      </c>
      <c r="C55" s="5">
        <v>17420116</v>
      </c>
      <c r="E55" s="5">
        <v>178718430922</v>
      </c>
      <c r="G55" s="5">
        <v>197234551268.62201</v>
      </c>
      <c r="I55" s="5">
        <v>800095</v>
      </c>
      <c r="K55" s="5">
        <v>8998777646</v>
      </c>
      <c r="M55" s="9">
        <v>0</v>
      </c>
      <c r="O55" s="5">
        <v>0</v>
      </c>
      <c r="P55" s="5"/>
      <c r="Q55" s="5">
        <v>18220211</v>
      </c>
      <c r="S55" s="5">
        <v>12940</v>
      </c>
      <c r="U55" s="5">
        <v>187717208568</v>
      </c>
      <c r="W55" s="5">
        <v>234366701634.47699</v>
      </c>
      <c r="Y55" s="11">
        <v>5.4123505288647357E-3</v>
      </c>
    </row>
    <row r="56" spans="1:25">
      <c r="A56" s="6" t="s">
        <v>62</v>
      </c>
      <c r="C56" s="5">
        <v>10500000</v>
      </c>
      <c r="E56" s="5">
        <v>245319123556</v>
      </c>
      <c r="G56" s="5">
        <v>274715658000</v>
      </c>
      <c r="I56" s="5">
        <v>450195</v>
      </c>
      <c r="K56" s="5">
        <v>11336790877</v>
      </c>
      <c r="M56" s="9">
        <v>0</v>
      </c>
      <c r="O56" s="5">
        <v>0</v>
      </c>
      <c r="P56" s="5"/>
      <c r="Q56" s="5">
        <v>10950195</v>
      </c>
      <c r="S56" s="5">
        <v>30020</v>
      </c>
      <c r="U56" s="5">
        <v>256655914433</v>
      </c>
      <c r="W56" s="5">
        <v>326768941019.29498</v>
      </c>
      <c r="Y56" s="11">
        <v>7.5462428681557165E-3</v>
      </c>
    </row>
    <row r="57" spans="1:25">
      <c r="A57" s="6" t="s">
        <v>63</v>
      </c>
      <c r="C57" s="5">
        <v>6900000</v>
      </c>
      <c r="E57" s="5">
        <v>93409757069</v>
      </c>
      <c r="G57" s="5">
        <v>96436766700</v>
      </c>
      <c r="I57" s="5">
        <v>1000000</v>
      </c>
      <c r="K57" s="5">
        <v>13198135432</v>
      </c>
      <c r="M57" s="9">
        <v>0</v>
      </c>
      <c r="O57" s="5">
        <v>0</v>
      </c>
      <c r="P57" s="5"/>
      <c r="Q57" s="5">
        <v>7900000</v>
      </c>
      <c r="S57" s="5">
        <v>13060</v>
      </c>
      <c r="U57" s="5">
        <v>106607892501</v>
      </c>
      <c r="W57" s="5">
        <v>102560114700</v>
      </c>
      <c r="Y57" s="11">
        <v>2.3684733674440854E-3</v>
      </c>
    </row>
    <row r="58" spans="1:25">
      <c r="A58" s="6" t="s">
        <v>64</v>
      </c>
      <c r="C58" s="5">
        <v>4020036</v>
      </c>
      <c r="E58" s="5">
        <v>66835717512</v>
      </c>
      <c r="G58" s="5">
        <v>62499266529.912003</v>
      </c>
      <c r="I58" s="5">
        <v>0</v>
      </c>
      <c r="K58" s="5">
        <v>0</v>
      </c>
      <c r="M58" s="9">
        <v>0</v>
      </c>
      <c r="O58" s="5">
        <v>0</v>
      </c>
      <c r="P58" s="5"/>
      <c r="Q58" s="5">
        <v>4020036</v>
      </c>
      <c r="S58" s="5">
        <v>13800</v>
      </c>
      <c r="U58" s="5">
        <v>66835717512</v>
      </c>
      <c r="W58" s="5">
        <v>55146411644.040001</v>
      </c>
      <c r="Y58" s="11">
        <v>1.2735243878292692E-3</v>
      </c>
    </row>
    <row r="59" spans="1:25">
      <c r="A59" s="6" t="s">
        <v>65</v>
      </c>
      <c r="C59" s="5">
        <v>45718</v>
      </c>
      <c r="E59" s="5">
        <v>340478534</v>
      </c>
      <c r="G59" s="5">
        <v>721227669.273</v>
      </c>
      <c r="I59" s="5">
        <v>0</v>
      </c>
      <c r="K59" s="5">
        <v>0</v>
      </c>
      <c r="M59" s="9">
        <v>0</v>
      </c>
      <c r="O59" s="5">
        <v>0</v>
      </c>
      <c r="P59" s="5"/>
      <c r="Q59" s="5">
        <v>45718</v>
      </c>
      <c r="S59" s="5">
        <v>14360</v>
      </c>
      <c r="U59" s="5">
        <v>340478534</v>
      </c>
      <c r="W59" s="5">
        <v>652604242.64400005</v>
      </c>
      <c r="Y59" s="11">
        <v>1.5070924722584497E-5</v>
      </c>
    </row>
    <row r="60" spans="1:25">
      <c r="A60" s="6" t="s">
        <v>66</v>
      </c>
      <c r="C60" s="5">
        <v>9529900</v>
      </c>
      <c r="E60" s="5">
        <v>90994180514</v>
      </c>
      <c r="G60" s="5">
        <v>94542507008.100006</v>
      </c>
      <c r="I60" s="5">
        <v>0</v>
      </c>
      <c r="K60" s="5">
        <v>0</v>
      </c>
      <c r="M60" s="9">
        <v>0</v>
      </c>
      <c r="O60" s="5">
        <v>0</v>
      </c>
      <c r="P60" s="5"/>
      <c r="Q60" s="5">
        <v>9529900</v>
      </c>
      <c r="S60" s="5">
        <v>11540</v>
      </c>
      <c r="U60" s="5">
        <v>90994180514</v>
      </c>
      <c r="W60" s="5">
        <v>109320694476.3</v>
      </c>
      <c r="Y60" s="11">
        <v>2.5245989060658515E-3</v>
      </c>
    </row>
    <row r="61" spans="1:25">
      <c r="A61" s="6" t="s">
        <v>67</v>
      </c>
      <c r="C61" s="5">
        <v>16100000</v>
      </c>
      <c r="E61" s="5">
        <v>180527856872</v>
      </c>
      <c r="G61" s="5">
        <v>228700089450</v>
      </c>
      <c r="I61" s="5">
        <v>0</v>
      </c>
      <c r="K61" s="5">
        <v>0</v>
      </c>
      <c r="M61" s="9">
        <v>0</v>
      </c>
      <c r="O61" s="5">
        <v>0</v>
      </c>
      <c r="P61" s="5"/>
      <c r="Q61" s="5">
        <v>16100000</v>
      </c>
      <c r="S61" s="5">
        <v>15985</v>
      </c>
      <c r="U61" s="5">
        <v>180527856872</v>
      </c>
      <c r="W61" s="5">
        <v>255827216925</v>
      </c>
      <c r="Y61" s="11">
        <v>5.9079492230150873E-3</v>
      </c>
    </row>
    <row r="62" spans="1:25">
      <c r="A62" s="6" t="s">
        <v>68</v>
      </c>
      <c r="C62" s="5">
        <v>6922535</v>
      </c>
      <c r="E62" s="5">
        <v>105845103464</v>
      </c>
      <c r="G62" s="5">
        <v>113886274922.21201</v>
      </c>
      <c r="I62" s="5">
        <v>0</v>
      </c>
      <c r="K62" s="5">
        <v>0</v>
      </c>
      <c r="M62" s="9">
        <v>0</v>
      </c>
      <c r="O62" s="5">
        <v>0</v>
      </c>
      <c r="P62" s="5"/>
      <c r="Q62" s="5">
        <v>6922535</v>
      </c>
      <c r="S62" s="5">
        <v>15140</v>
      </c>
      <c r="U62" s="5">
        <v>105845103464</v>
      </c>
      <c r="W62" s="5">
        <v>104183577179.595</v>
      </c>
      <c r="Y62" s="11">
        <v>2.4059648197227116E-3</v>
      </c>
    </row>
    <row r="63" spans="1:25">
      <c r="A63" s="6" t="s">
        <v>69</v>
      </c>
      <c r="C63" s="5">
        <v>5881958</v>
      </c>
      <c r="E63" s="5">
        <v>36190617892</v>
      </c>
      <c r="G63" s="5">
        <v>49406814956.654999</v>
      </c>
      <c r="I63" s="5">
        <v>0</v>
      </c>
      <c r="K63" s="5">
        <v>0</v>
      </c>
      <c r="M63" s="9">
        <v>0</v>
      </c>
      <c r="O63" s="5">
        <v>0</v>
      </c>
      <c r="P63" s="5"/>
      <c r="Q63" s="5">
        <v>5881958</v>
      </c>
      <c r="S63" s="5">
        <v>8570</v>
      </c>
      <c r="U63" s="5">
        <v>36190617892</v>
      </c>
      <c r="W63" s="5">
        <v>50108450198.642998</v>
      </c>
      <c r="Y63" s="11">
        <v>1.1571801584518335E-3</v>
      </c>
    </row>
    <row r="64" spans="1:25">
      <c r="A64" s="6" t="s">
        <v>70</v>
      </c>
      <c r="C64" s="5">
        <v>15000000</v>
      </c>
      <c r="E64" s="5">
        <v>644430335707</v>
      </c>
      <c r="G64" s="5">
        <v>997678282500</v>
      </c>
      <c r="I64" s="5">
        <v>0</v>
      </c>
      <c r="K64" s="5">
        <v>0</v>
      </c>
      <c r="M64" s="9">
        <v>0</v>
      </c>
      <c r="O64" s="5">
        <v>0</v>
      </c>
      <c r="P64" s="5"/>
      <c r="Q64" s="5">
        <v>15000000</v>
      </c>
      <c r="S64" s="5">
        <v>64400</v>
      </c>
      <c r="U64" s="5">
        <v>644430335707</v>
      </c>
      <c r="W64" s="5">
        <v>960252300000</v>
      </c>
      <c r="Y64" s="11">
        <v>2.2175599210566485E-2</v>
      </c>
    </row>
    <row r="65" spans="1:25">
      <c r="A65" s="6" t="s">
        <v>71</v>
      </c>
      <c r="C65" s="5">
        <v>5000</v>
      </c>
      <c r="E65" s="5">
        <v>62758181</v>
      </c>
      <c r="G65" s="5">
        <v>78281437.5</v>
      </c>
      <c r="I65" s="5">
        <v>8000000</v>
      </c>
      <c r="K65" s="5">
        <v>152250015129</v>
      </c>
      <c r="M65" s="9">
        <v>0</v>
      </c>
      <c r="O65" s="5">
        <v>0</v>
      </c>
      <c r="P65" s="5"/>
      <c r="Q65" s="5">
        <v>8005000</v>
      </c>
      <c r="S65" s="5">
        <v>20940</v>
      </c>
      <c r="U65" s="5">
        <v>152312773310</v>
      </c>
      <c r="W65" s="5">
        <v>166627333035</v>
      </c>
      <c r="Y65" s="11">
        <v>3.8480105227654696E-3</v>
      </c>
    </row>
    <row r="66" spans="1:25">
      <c r="A66" s="6" t="s">
        <v>72</v>
      </c>
      <c r="C66" s="5">
        <v>7306513</v>
      </c>
      <c r="E66" s="5">
        <v>101582811553</v>
      </c>
      <c r="G66" s="5">
        <v>126885295656.446</v>
      </c>
      <c r="I66" s="5">
        <v>1436942</v>
      </c>
      <c r="K66" s="5">
        <v>26352550368</v>
      </c>
      <c r="M66" s="9">
        <v>0</v>
      </c>
      <c r="O66" s="5">
        <v>0</v>
      </c>
      <c r="P66" s="5"/>
      <c r="Q66" s="5">
        <v>8743455</v>
      </c>
      <c r="S66" s="5">
        <v>16510</v>
      </c>
      <c r="U66" s="5">
        <v>127935361921</v>
      </c>
      <c r="W66" s="5">
        <v>143495533119.802</v>
      </c>
      <c r="Y66" s="11">
        <v>3.3138159949955841E-3</v>
      </c>
    </row>
    <row r="67" spans="1:25">
      <c r="A67" s="6" t="s">
        <v>73</v>
      </c>
      <c r="C67" s="5">
        <v>32449044</v>
      </c>
      <c r="E67" s="5">
        <v>214675749645</v>
      </c>
      <c r="G67" s="5">
        <v>240306992802.09</v>
      </c>
      <c r="I67" s="5">
        <v>3446000</v>
      </c>
      <c r="K67" s="5">
        <v>23999071445</v>
      </c>
      <c r="M67" s="9">
        <v>0</v>
      </c>
      <c r="O67" s="5">
        <v>0</v>
      </c>
      <c r="P67" s="5"/>
      <c r="Q67" s="5">
        <v>35895044</v>
      </c>
      <c r="S67" s="5">
        <v>6920</v>
      </c>
      <c r="U67" s="5">
        <v>238674821090</v>
      </c>
      <c r="W67" s="5">
        <v>246915761938.34399</v>
      </c>
      <c r="Y67" s="11">
        <v>5.7021524192301994E-3</v>
      </c>
    </row>
    <row r="68" spans="1:25">
      <c r="A68" s="6" t="s">
        <v>74</v>
      </c>
      <c r="C68" s="5">
        <v>197550742</v>
      </c>
      <c r="E68" s="5">
        <v>915902624080</v>
      </c>
      <c r="G68" s="5">
        <v>1211635694075.0701</v>
      </c>
      <c r="I68" s="5">
        <v>0</v>
      </c>
      <c r="K68" s="5">
        <v>0</v>
      </c>
      <c r="M68" s="9">
        <v>0</v>
      </c>
      <c r="O68" s="5">
        <v>0</v>
      </c>
      <c r="P68" s="5"/>
      <c r="Q68" s="5">
        <v>197550742</v>
      </c>
      <c r="S68" s="5">
        <v>5870</v>
      </c>
      <c r="U68" s="5">
        <v>915902624080</v>
      </c>
      <c r="W68" s="5">
        <v>1152723099549.54</v>
      </c>
      <c r="Y68" s="11">
        <v>2.6620426169635343E-2</v>
      </c>
    </row>
    <row r="69" spans="1:25">
      <c r="A69" s="6" t="s">
        <v>75</v>
      </c>
      <c r="C69" s="5">
        <v>1516418</v>
      </c>
      <c r="E69" s="5">
        <v>24106970669</v>
      </c>
      <c r="G69" s="5">
        <v>31625153664.641998</v>
      </c>
      <c r="I69" s="5">
        <v>500000</v>
      </c>
      <c r="K69" s="5">
        <v>8971453673</v>
      </c>
      <c r="M69" s="9">
        <v>-2016418</v>
      </c>
      <c r="O69" s="5">
        <v>35865823756</v>
      </c>
      <c r="P69" s="5"/>
      <c r="Q69" s="5">
        <v>0</v>
      </c>
      <c r="S69" s="5">
        <v>0</v>
      </c>
      <c r="U69" s="5">
        <v>0</v>
      </c>
      <c r="W69" s="5">
        <v>0</v>
      </c>
      <c r="Y69" s="11">
        <v>0</v>
      </c>
    </row>
    <row r="70" spans="1:25">
      <c r="A70" s="6" t="s">
        <v>76</v>
      </c>
      <c r="C70" s="5">
        <v>159509568</v>
      </c>
      <c r="E70" s="5">
        <v>850196515368</v>
      </c>
      <c r="G70" s="5">
        <v>1989934100183.52</v>
      </c>
      <c r="I70" s="5">
        <v>0</v>
      </c>
      <c r="K70" s="5">
        <v>0</v>
      </c>
      <c r="M70" s="9">
        <v>0</v>
      </c>
      <c r="O70" s="5">
        <v>0</v>
      </c>
      <c r="P70" s="5"/>
      <c r="Q70" s="5">
        <v>159509568</v>
      </c>
      <c r="S70" s="5">
        <v>11550</v>
      </c>
      <c r="U70" s="5">
        <v>850196515368</v>
      </c>
      <c r="W70" s="5">
        <v>1831373614113.1201</v>
      </c>
      <c r="Y70" s="11">
        <v>4.2292850817831101E-2</v>
      </c>
    </row>
    <row r="71" spans="1:25">
      <c r="A71" s="6" t="s">
        <v>77</v>
      </c>
      <c r="C71" s="5">
        <v>41430210</v>
      </c>
      <c r="E71" s="5">
        <v>474764285231</v>
      </c>
      <c r="G71" s="5">
        <v>546095865321.63</v>
      </c>
      <c r="I71" s="5">
        <v>54420905</v>
      </c>
      <c r="K71" s="5">
        <v>44858518670</v>
      </c>
      <c r="M71" s="9">
        <v>0</v>
      </c>
      <c r="O71" s="5">
        <v>0</v>
      </c>
      <c r="P71" s="5"/>
      <c r="Q71" s="5">
        <v>95851115</v>
      </c>
      <c r="S71" s="5">
        <v>5880</v>
      </c>
      <c r="U71" s="5">
        <v>519622803901</v>
      </c>
      <c r="W71" s="5">
        <v>560251109090.60999</v>
      </c>
      <c r="Y71" s="11">
        <v>1.2938166409462104E-2</v>
      </c>
    </row>
    <row r="72" spans="1:25">
      <c r="A72" s="6" t="s">
        <v>78</v>
      </c>
      <c r="C72" s="5">
        <v>3000000</v>
      </c>
      <c r="E72" s="5">
        <v>12948985163</v>
      </c>
      <c r="G72" s="5">
        <v>22455589500</v>
      </c>
      <c r="I72" s="5">
        <v>0</v>
      </c>
      <c r="K72" s="5">
        <v>0</v>
      </c>
      <c r="M72" s="9">
        <v>0</v>
      </c>
      <c r="O72" s="5">
        <v>0</v>
      </c>
      <c r="P72" s="5"/>
      <c r="Q72" s="5">
        <v>3000000</v>
      </c>
      <c r="S72" s="5">
        <v>7920</v>
      </c>
      <c r="U72" s="5">
        <v>12948985163</v>
      </c>
      <c r="W72" s="5">
        <v>23618628000</v>
      </c>
      <c r="Y72" s="11">
        <v>5.4543709859529985E-4</v>
      </c>
    </row>
    <row r="73" spans="1:25">
      <c r="A73" s="6" t="s">
        <v>79</v>
      </c>
      <c r="C73" s="5">
        <v>94225696</v>
      </c>
      <c r="E73" s="5">
        <v>425554322780</v>
      </c>
      <c r="G73" s="5">
        <v>1382496183885.8899</v>
      </c>
      <c r="I73" s="5">
        <v>0</v>
      </c>
      <c r="K73" s="5">
        <v>0</v>
      </c>
      <c r="M73" s="9">
        <v>-11319510</v>
      </c>
      <c r="O73" s="5">
        <v>161681152666</v>
      </c>
      <c r="P73" s="5"/>
      <c r="Q73" s="5">
        <v>82906186</v>
      </c>
      <c r="S73" s="5">
        <v>13910</v>
      </c>
      <c r="U73" s="5">
        <v>374431681967</v>
      </c>
      <c r="W73" s="5">
        <v>1146363358228.8</v>
      </c>
      <c r="Y73" s="11">
        <v>2.6473557399196983E-2</v>
      </c>
    </row>
    <row r="74" spans="1:25">
      <c r="A74" s="6" t="s">
        <v>80</v>
      </c>
      <c r="C74" s="5">
        <v>59615343</v>
      </c>
      <c r="E74" s="5">
        <v>968672898538</v>
      </c>
      <c r="G74" s="5">
        <v>1837079582983.6499</v>
      </c>
      <c r="I74" s="5">
        <v>0</v>
      </c>
      <c r="K74" s="5">
        <v>0</v>
      </c>
      <c r="M74" s="9">
        <v>0</v>
      </c>
      <c r="O74" s="5">
        <v>0</v>
      </c>
      <c r="P74" s="5"/>
      <c r="Q74" s="5">
        <v>59615343</v>
      </c>
      <c r="S74" s="5">
        <v>30870</v>
      </c>
      <c r="U74" s="5">
        <v>968672898538</v>
      </c>
      <c r="W74" s="5">
        <v>1829375700861.46</v>
      </c>
      <c r="Y74" s="11">
        <v>4.2246711981687418E-2</v>
      </c>
    </row>
    <row r="75" spans="1:25">
      <c r="A75" s="6" t="s">
        <v>81</v>
      </c>
      <c r="C75" s="5">
        <v>79032194</v>
      </c>
      <c r="E75" s="5">
        <v>1355720269085</v>
      </c>
      <c r="G75" s="5">
        <v>2115673379362.7</v>
      </c>
      <c r="I75" s="5">
        <v>5495943</v>
      </c>
      <c r="K75" s="5">
        <v>158053123521</v>
      </c>
      <c r="M75" s="9">
        <v>0</v>
      </c>
      <c r="O75" s="5">
        <v>0</v>
      </c>
      <c r="P75" s="5"/>
      <c r="Q75" s="5">
        <v>84528137</v>
      </c>
      <c r="S75" s="5">
        <v>32320</v>
      </c>
      <c r="U75" s="5">
        <v>1513773392606</v>
      </c>
      <c r="W75" s="5">
        <v>2715694288982.3501</v>
      </c>
      <c r="Y75" s="11">
        <v>6.271492203756962E-2</v>
      </c>
    </row>
    <row r="76" spans="1:25">
      <c r="A76" s="6" t="s">
        <v>82</v>
      </c>
      <c r="C76" s="5">
        <v>6300003</v>
      </c>
      <c r="E76" s="5">
        <v>167573335688</v>
      </c>
      <c r="G76" s="5">
        <v>211860983336.134</v>
      </c>
      <c r="I76" s="5">
        <v>0</v>
      </c>
      <c r="K76" s="5">
        <v>0</v>
      </c>
      <c r="M76" s="9">
        <v>0</v>
      </c>
      <c r="O76" s="5">
        <v>0</v>
      </c>
      <c r="P76" s="5"/>
      <c r="Q76" s="5">
        <v>6300003</v>
      </c>
      <c r="S76" s="5">
        <v>26440</v>
      </c>
      <c r="U76" s="5">
        <v>167573335688</v>
      </c>
      <c r="W76" s="5">
        <v>165580975448.04599</v>
      </c>
      <c r="Y76" s="11">
        <v>3.8238464499699889E-3</v>
      </c>
    </row>
    <row r="77" spans="1:25">
      <c r="A77" s="6" t="s">
        <v>83</v>
      </c>
      <c r="C77" s="5">
        <v>10205153</v>
      </c>
      <c r="E77" s="5">
        <v>114721112528</v>
      </c>
      <c r="G77" s="5">
        <v>156731479647.59299</v>
      </c>
      <c r="I77" s="5">
        <v>0</v>
      </c>
      <c r="K77" s="5">
        <v>0</v>
      </c>
      <c r="M77" s="9">
        <v>-741298</v>
      </c>
      <c r="O77" s="5">
        <v>9743918456</v>
      </c>
      <c r="P77" s="5"/>
      <c r="Q77" s="5">
        <v>9463855</v>
      </c>
      <c r="S77" s="5">
        <v>11080</v>
      </c>
      <c r="U77" s="5">
        <v>106387819412</v>
      </c>
      <c r="W77" s="5">
        <v>104235599295.27</v>
      </c>
      <c r="Y77" s="11">
        <v>2.4071661931401923E-3</v>
      </c>
    </row>
    <row r="78" spans="1:25">
      <c r="A78" s="6" t="s">
        <v>84</v>
      </c>
      <c r="C78" s="5">
        <v>34216764</v>
      </c>
      <c r="E78" s="5">
        <v>28605406510</v>
      </c>
      <c r="G78" s="5">
        <v>256459333876.668</v>
      </c>
      <c r="I78" s="5">
        <v>0</v>
      </c>
      <c r="K78" s="5">
        <v>0</v>
      </c>
      <c r="M78" s="9">
        <v>0</v>
      </c>
      <c r="O78" s="5">
        <v>0</v>
      </c>
      <c r="P78" s="5"/>
      <c r="Q78" s="5">
        <v>34216764</v>
      </c>
      <c r="S78" s="5">
        <v>7300</v>
      </c>
      <c r="U78" s="5">
        <v>28605406510</v>
      </c>
      <c r="W78" s="5">
        <v>248296172055.66</v>
      </c>
      <c r="Y78" s="11">
        <v>5.7340309385608074E-3</v>
      </c>
    </row>
    <row r="79" spans="1:25">
      <c r="A79" s="6" t="s">
        <v>85</v>
      </c>
      <c r="C79" s="5">
        <v>4000000</v>
      </c>
      <c r="E79" s="5">
        <v>153616248058</v>
      </c>
      <c r="G79" s="5">
        <v>214118370000</v>
      </c>
      <c r="I79" s="5">
        <v>0</v>
      </c>
      <c r="K79" s="5">
        <v>0</v>
      </c>
      <c r="M79" s="9">
        <v>0</v>
      </c>
      <c r="O79" s="5">
        <v>0</v>
      </c>
      <c r="P79" s="5"/>
      <c r="Q79" s="5">
        <v>4000000</v>
      </c>
      <c r="S79" s="5">
        <v>55850</v>
      </c>
      <c r="U79" s="5">
        <v>153616248058</v>
      </c>
      <c r="W79" s="5">
        <v>222070770000</v>
      </c>
      <c r="Y79" s="11">
        <v>5.1283942687790395E-3</v>
      </c>
    </row>
    <row r="80" spans="1:25">
      <c r="A80" s="6" t="s">
        <v>86</v>
      </c>
      <c r="C80" s="5">
        <v>22000000</v>
      </c>
      <c r="E80" s="5">
        <v>273803201569</v>
      </c>
      <c r="G80" s="5">
        <v>320819697000</v>
      </c>
      <c r="I80" s="5">
        <v>0</v>
      </c>
      <c r="K80" s="5">
        <v>0</v>
      </c>
      <c r="M80" s="9">
        <v>0</v>
      </c>
      <c r="O80" s="5">
        <v>0</v>
      </c>
      <c r="P80" s="5"/>
      <c r="Q80" s="5">
        <v>22000000</v>
      </c>
      <c r="S80" s="5">
        <v>15010</v>
      </c>
      <c r="U80" s="5">
        <v>273803201569</v>
      </c>
      <c r="W80" s="5">
        <v>328255191000</v>
      </c>
      <c r="Y80" s="11">
        <v>7.5805656017735651E-3</v>
      </c>
    </row>
    <row r="81" spans="1:25">
      <c r="A81" s="6" t="s">
        <v>87</v>
      </c>
      <c r="C81" s="5">
        <v>6633399</v>
      </c>
      <c r="E81" s="5">
        <v>33113702906</v>
      </c>
      <c r="G81" s="5">
        <v>40750489105.371002</v>
      </c>
      <c r="I81" s="5">
        <v>573171</v>
      </c>
      <c r="K81" s="5">
        <v>3598990781</v>
      </c>
      <c r="M81" s="9">
        <v>0</v>
      </c>
      <c r="O81" s="5">
        <v>0</v>
      </c>
      <c r="P81" s="5"/>
      <c r="Q81" s="5">
        <v>7206570</v>
      </c>
      <c r="S81" s="5">
        <v>5960</v>
      </c>
      <c r="U81" s="5">
        <v>36712693687</v>
      </c>
      <c r="W81" s="5">
        <v>42695597814.660004</v>
      </c>
      <c r="Y81" s="11">
        <v>9.8599135372384782E-4</v>
      </c>
    </row>
    <row r="82" spans="1:25">
      <c r="A82" s="6" t="s">
        <v>88</v>
      </c>
      <c r="C82" s="5">
        <v>11200000</v>
      </c>
      <c r="E82" s="5">
        <v>52573069602</v>
      </c>
      <c r="G82" s="5">
        <v>58450140000</v>
      </c>
      <c r="I82" s="5">
        <v>0</v>
      </c>
      <c r="K82" s="5">
        <v>0</v>
      </c>
      <c r="M82" s="9">
        <v>0</v>
      </c>
      <c r="O82" s="5">
        <v>0</v>
      </c>
      <c r="P82" s="5"/>
      <c r="Q82" s="5">
        <v>11200000</v>
      </c>
      <c r="S82" s="5">
        <v>5130</v>
      </c>
      <c r="U82" s="5">
        <v>52573069602</v>
      </c>
      <c r="W82" s="5">
        <v>57114136800</v>
      </c>
      <c r="Y82" s="11">
        <v>1.3189660747849978E-3</v>
      </c>
    </row>
    <row r="83" spans="1:25">
      <c r="A83" s="6" t="s">
        <v>89</v>
      </c>
      <c r="C83" s="5">
        <v>19000000</v>
      </c>
      <c r="E83" s="5">
        <v>59417749908</v>
      </c>
      <c r="G83" s="5">
        <v>96380105850</v>
      </c>
      <c r="I83" s="5">
        <v>0</v>
      </c>
      <c r="K83" s="5">
        <v>0</v>
      </c>
      <c r="M83" s="9">
        <v>0</v>
      </c>
      <c r="O83" s="5">
        <v>0</v>
      </c>
      <c r="P83" s="5"/>
      <c r="Q83" s="5">
        <v>19000000</v>
      </c>
      <c r="S83" s="5">
        <v>5050</v>
      </c>
      <c r="U83" s="5">
        <v>59417749908</v>
      </c>
      <c r="W83" s="5">
        <v>95379097500</v>
      </c>
      <c r="Y83" s="11">
        <v>2.2026384516085446E-3</v>
      </c>
    </row>
    <row r="84" spans="1:25">
      <c r="A84" s="6" t="s">
        <v>90</v>
      </c>
      <c r="C84" s="5">
        <v>0</v>
      </c>
      <c r="E84" s="5">
        <v>0</v>
      </c>
      <c r="G84" s="5">
        <v>0</v>
      </c>
      <c r="I84" s="5">
        <v>13361564</v>
      </c>
      <c r="K84" s="5">
        <v>0</v>
      </c>
      <c r="M84" s="9">
        <v>0</v>
      </c>
      <c r="O84" s="5">
        <v>0</v>
      </c>
      <c r="P84" s="5"/>
      <c r="Q84" s="5">
        <v>13361564</v>
      </c>
      <c r="S84" s="5">
        <v>3903</v>
      </c>
      <c r="U84" s="5">
        <v>39884268540</v>
      </c>
      <c r="W84" s="5">
        <v>51839890695.462601</v>
      </c>
      <c r="Y84" s="11">
        <v>1.1971652025016273E-3</v>
      </c>
    </row>
    <row r="85" spans="1:25">
      <c r="A85" s="6" t="s">
        <v>91</v>
      </c>
      <c r="C85" s="5">
        <v>0</v>
      </c>
      <c r="E85" s="5">
        <v>0</v>
      </c>
      <c r="G85" s="5">
        <v>0</v>
      </c>
      <c r="I85" s="5">
        <v>1100000</v>
      </c>
      <c r="K85" s="5">
        <v>0</v>
      </c>
      <c r="M85" s="9">
        <v>0</v>
      </c>
      <c r="O85" s="5">
        <v>0</v>
      </c>
      <c r="P85" s="5"/>
      <c r="Q85" s="5">
        <v>1100000</v>
      </c>
      <c r="S85" s="5">
        <v>19320</v>
      </c>
      <c r="U85" s="5">
        <v>13956800000</v>
      </c>
      <c r="W85" s="5">
        <v>21125550600</v>
      </c>
      <c r="Y85" s="11">
        <v>4.8786318263246297E-4</v>
      </c>
    </row>
    <row r="86" spans="1:25">
      <c r="A86" s="6" t="s">
        <v>92</v>
      </c>
      <c r="C86" s="5">
        <v>0</v>
      </c>
      <c r="E86" s="5">
        <v>0</v>
      </c>
      <c r="G86" s="5">
        <v>0</v>
      </c>
      <c r="I86" s="5">
        <v>54596788</v>
      </c>
      <c r="K86" s="5">
        <v>0</v>
      </c>
      <c r="M86" s="9">
        <v>0</v>
      </c>
      <c r="O86" s="5">
        <v>0</v>
      </c>
      <c r="P86" s="5"/>
      <c r="Q86" s="5">
        <v>54596788</v>
      </c>
      <c r="S86" s="5">
        <v>3790</v>
      </c>
      <c r="U86" s="5">
        <v>186065853504</v>
      </c>
      <c r="W86" s="5">
        <v>205690641626</v>
      </c>
      <c r="Y86" s="11">
        <v>4.7501195577907699E-3</v>
      </c>
    </row>
    <row r="87" spans="1:25" ht="24.75" thickBot="1">
      <c r="A87" s="6"/>
      <c r="E87" s="8">
        <f>SUM(E9:E86)</f>
        <v>20653748698733</v>
      </c>
      <c r="G87" s="8">
        <f>SUM(G9:G86)</f>
        <v>34587170577293.656</v>
      </c>
      <c r="K87" s="8">
        <f>SUM(K9:K86)</f>
        <v>1887147316995</v>
      </c>
      <c r="M87" s="10"/>
      <c r="O87" s="8">
        <f>SUM(O9:O86)</f>
        <v>280710653538</v>
      </c>
      <c r="U87" s="8">
        <f>SUM(U9:U86)</f>
        <v>22395298777841</v>
      </c>
      <c r="W87" s="8">
        <f>SUM(W9:W86)</f>
        <v>35301774565112.43</v>
      </c>
      <c r="Y87" s="12">
        <f>SUM(Y9:Y86)</f>
        <v>0.81524199856463186</v>
      </c>
    </row>
    <row r="88" spans="1:25" ht="24.75" thickTop="1">
      <c r="A88" s="6"/>
    </row>
    <row r="89" spans="1:25">
      <c r="W89" s="5"/>
    </row>
    <row r="90" spans="1:25">
      <c r="W90" s="5"/>
      <c r="Y90" s="5"/>
    </row>
    <row r="91" spans="1:25">
      <c r="Y91" s="5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10"/>
  <sheetViews>
    <sheetView rightToLeft="1" workbookViewId="0">
      <selection activeCell="A24" sqref="A24"/>
    </sheetView>
  </sheetViews>
  <sheetFormatPr defaultRowHeight="24"/>
  <cols>
    <col min="1" max="1" width="34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3.42578125" style="1" bestFit="1" customWidth="1"/>
    <col min="6" max="6" width="1" style="1" customWidth="1"/>
    <col min="7" max="7" width="13.570312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3.42578125" style="1" bestFit="1" customWidth="1"/>
    <col min="14" max="14" width="1" style="1" customWidth="1"/>
    <col min="15" max="15" width="13.5703125" style="1" bestFit="1" customWidth="1"/>
    <col min="16" max="16" width="1" style="1" customWidth="1"/>
    <col min="17" max="17" width="10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24.75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24.75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6" spans="1:17" ht="24.75">
      <c r="A6" s="28" t="s">
        <v>3</v>
      </c>
      <c r="C6" s="29" t="s">
        <v>243</v>
      </c>
      <c r="D6" s="29" t="s">
        <v>4</v>
      </c>
      <c r="E6" s="29" t="s">
        <v>4</v>
      </c>
      <c r="F6" s="29" t="s">
        <v>4</v>
      </c>
      <c r="G6" s="29" t="s">
        <v>4</v>
      </c>
      <c r="H6" s="29" t="s">
        <v>4</v>
      </c>
      <c r="I6" s="29" t="s">
        <v>4</v>
      </c>
      <c r="K6" s="29" t="s">
        <v>6</v>
      </c>
      <c r="L6" s="29" t="s">
        <v>6</v>
      </c>
      <c r="M6" s="29" t="s">
        <v>6</v>
      </c>
      <c r="N6" s="29" t="s">
        <v>6</v>
      </c>
      <c r="O6" s="29" t="s">
        <v>6</v>
      </c>
      <c r="P6" s="29" t="s">
        <v>6</v>
      </c>
      <c r="Q6" s="29" t="s">
        <v>6</v>
      </c>
    </row>
    <row r="7" spans="1:17" ht="24.75">
      <c r="A7" s="29" t="s">
        <v>3</v>
      </c>
      <c r="C7" s="29" t="s">
        <v>93</v>
      </c>
      <c r="E7" s="29" t="s">
        <v>94</v>
      </c>
      <c r="G7" s="29" t="s">
        <v>95</v>
      </c>
      <c r="I7" s="29" t="s">
        <v>96</v>
      </c>
      <c r="K7" s="29" t="s">
        <v>93</v>
      </c>
      <c r="M7" s="29" t="s">
        <v>94</v>
      </c>
      <c r="N7" s="13"/>
      <c r="O7" s="29" t="s">
        <v>95</v>
      </c>
      <c r="Q7" s="29" t="s">
        <v>96</v>
      </c>
    </row>
    <row r="8" spans="1:17">
      <c r="A8" s="1" t="s">
        <v>97</v>
      </c>
      <c r="C8" s="5">
        <v>576869</v>
      </c>
      <c r="D8" s="4"/>
      <c r="E8" s="5">
        <v>28750</v>
      </c>
      <c r="F8" s="4"/>
      <c r="G8" s="4" t="s">
        <v>98</v>
      </c>
      <c r="H8" s="4"/>
      <c r="I8" s="5">
        <v>1</v>
      </c>
      <c r="J8" s="4"/>
      <c r="K8" s="5">
        <v>576869</v>
      </c>
      <c r="L8" s="4"/>
      <c r="M8" s="5">
        <v>28750</v>
      </c>
      <c r="N8" s="7"/>
      <c r="O8" s="4" t="s">
        <v>98</v>
      </c>
      <c r="P8" s="4"/>
      <c r="Q8" s="5">
        <v>1</v>
      </c>
    </row>
    <row r="9" spans="1:17">
      <c r="A9" s="1" t="s">
        <v>99</v>
      </c>
      <c r="C9" s="5">
        <v>5881958</v>
      </c>
      <c r="D9" s="4"/>
      <c r="E9" s="5">
        <v>6937</v>
      </c>
      <c r="F9" s="4"/>
      <c r="G9" s="4" t="s">
        <v>100</v>
      </c>
      <c r="H9" s="4"/>
      <c r="I9" s="5">
        <v>1</v>
      </c>
      <c r="J9" s="4"/>
      <c r="K9" s="5">
        <v>5881958</v>
      </c>
      <c r="L9" s="4"/>
      <c r="M9" s="5">
        <v>6937</v>
      </c>
      <c r="N9" s="4"/>
      <c r="O9" s="4" t="s">
        <v>100</v>
      </c>
      <c r="P9" s="4"/>
      <c r="Q9" s="5">
        <v>1</v>
      </c>
    </row>
    <row r="10" spans="1:17">
      <c r="A10" s="1" t="s">
        <v>101</v>
      </c>
      <c r="C10" s="5">
        <v>749065</v>
      </c>
      <c r="D10" s="4"/>
      <c r="E10" s="5">
        <v>6777</v>
      </c>
      <c r="F10" s="4"/>
      <c r="G10" s="4" t="s">
        <v>102</v>
      </c>
      <c r="H10" s="4"/>
      <c r="I10" s="5">
        <v>1</v>
      </c>
      <c r="J10" s="4"/>
      <c r="K10" s="5">
        <v>749065</v>
      </c>
      <c r="L10" s="4"/>
      <c r="M10" s="5">
        <v>6777</v>
      </c>
      <c r="N10" s="4"/>
      <c r="O10" s="4" t="s">
        <v>102</v>
      </c>
      <c r="P10" s="4"/>
      <c r="Q10" s="5">
        <v>1</v>
      </c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45"/>
  <sheetViews>
    <sheetView rightToLeft="1" topLeftCell="H19" workbookViewId="0">
      <selection activeCell="AK43" sqref="AK43"/>
    </sheetView>
  </sheetViews>
  <sheetFormatPr defaultRowHeight="24"/>
  <cols>
    <col min="1" max="1" width="34.855468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10.1406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8.42578125" style="1" bestFit="1" customWidth="1"/>
    <col min="28" max="28" width="1" style="1" customWidth="1"/>
    <col min="29" max="29" width="10.1406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</row>
    <row r="3" spans="1:37" ht="24.75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</row>
    <row r="4" spans="1:37" ht="24.75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</row>
    <row r="6" spans="1:37" ht="24.75">
      <c r="A6" s="29" t="s">
        <v>103</v>
      </c>
      <c r="B6" s="29" t="s">
        <v>103</v>
      </c>
      <c r="C6" s="29" t="s">
        <v>103</v>
      </c>
      <c r="D6" s="29" t="s">
        <v>103</v>
      </c>
      <c r="E6" s="29" t="s">
        <v>103</v>
      </c>
      <c r="F6" s="29" t="s">
        <v>103</v>
      </c>
      <c r="G6" s="29" t="s">
        <v>103</v>
      </c>
      <c r="H6" s="29" t="s">
        <v>103</v>
      </c>
      <c r="I6" s="29" t="s">
        <v>103</v>
      </c>
      <c r="J6" s="29" t="s">
        <v>103</v>
      </c>
      <c r="K6" s="29" t="s">
        <v>103</v>
      </c>
      <c r="L6" s="29" t="s">
        <v>103</v>
      </c>
      <c r="M6" s="29" t="s">
        <v>103</v>
      </c>
      <c r="O6" s="29" t="s">
        <v>243</v>
      </c>
      <c r="P6" s="29" t="s">
        <v>4</v>
      </c>
      <c r="Q6" s="29" t="s">
        <v>4</v>
      </c>
      <c r="R6" s="29" t="s">
        <v>4</v>
      </c>
      <c r="S6" s="29" t="s">
        <v>4</v>
      </c>
      <c r="U6" s="29" t="s">
        <v>5</v>
      </c>
      <c r="V6" s="29" t="s">
        <v>5</v>
      </c>
      <c r="W6" s="29" t="s">
        <v>5</v>
      </c>
      <c r="X6" s="29" t="s">
        <v>5</v>
      </c>
      <c r="Y6" s="29" t="s">
        <v>5</v>
      </c>
      <c r="Z6" s="29" t="s">
        <v>5</v>
      </c>
      <c r="AA6" s="29" t="s">
        <v>5</v>
      </c>
      <c r="AC6" s="29" t="s">
        <v>6</v>
      </c>
      <c r="AD6" s="29" t="s">
        <v>6</v>
      </c>
      <c r="AE6" s="29" t="s">
        <v>6</v>
      </c>
      <c r="AF6" s="29" t="s">
        <v>6</v>
      </c>
      <c r="AG6" s="29" t="s">
        <v>6</v>
      </c>
      <c r="AH6" s="29" t="s">
        <v>6</v>
      </c>
      <c r="AI6" s="29" t="s">
        <v>6</v>
      </c>
      <c r="AJ6" s="29" t="s">
        <v>6</v>
      </c>
      <c r="AK6" s="29" t="s">
        <v>6</v>
      </c>
    </row>
    <row r="7" spans="1:37" ht="24.75">
      <c r="A7" s="28" t="s">
        <v>104</v>
      </c>
      <c r="C7" s="28" t="s">
        <v>105</v>
      </c>
      <c r="E7" s="28" t="s">
        <v>106</v>
      </c>
      <c r="G7" s="28" t="s">
        <v>107</v>
      </c>
      <c r="I7" s="28" t="s">
        <v>108</v>
      </c>
      <c r="K7" s="28" t="s">
        <v>109</v>
      </c>
      <c r="M7" s="28" t="s">
        <v>96</v>
      </c>
      <c r="O7" s="28" t="s">
        <v>7</v>
      </c>
      <c r="Q7" s="28" t="s">
        <v>8</v>
      </c>
      <c r="S7" s="28" t="s">
        <v>9</v>
      </c>
      <c r="U7" s="29" t="s">
        <v>10</v>
      </c>
      <c r="V7" s="29" t="s">
        <v>10</v>
      </c>
      <c r="W7" s="29" t="s">
        <v>10</v>
      </c>
      <c r="Y7" s="29" t="s">
        <v>11</v>
      </c>
      <c r="Z7" s="29" t="s">
        <v>11</v>
      </c>
      <c r="AA7" s="29" t="s">
        <v>11</v>
      </c>
      <c r="AC7" s="28" t="s">
        <v>7</v>
      </c>
      <c r="AE7" s="28" t="s">
        <v>110</v>
      </c>
      <c r="AG7" s="28" t="s">
        <v>8</v>
      </c>
      <c r="AI7" s="28" t="s">
        <v>9</v>
      </c>
      <c r="AK7" s="28" t="s">
        <v>13</v>
      </c>
    </row>
    <row r="8" spans="1:37" ht="24.75">
      <c r="A8" s="29" t="s">
        <v>104</v>
      </c>
      <c r="C8" s="29" t="s">
        <v>105</v>
      </c>
      <c r="E8" s="29" t="s">
        <v>106</v>
      </c>
      <c r="G8" s="29" t="s">
        <v>107</v>
      </c>
      <c r="I8" s="29" t="s">
        <v>108</v>
      </c>
      <c r="K8" s="29" t="s">
        <v>109</v>
      </c>
      <c r="M8" s="29" t="s">
        <v>96</v>
      </c>
      <c r="O8" s="29" t="s">
        <v>7</v>
      </c>
      <c r="Q8" s="29" t="s">
        <v>8</v>
      </c>
      <c r="S8" s="29" t="s">
        <v>9</v>
      </c>
      <c r="U8" s="29" t="s">
        <v>7</v>
      </c>
      <c r="W8" s="29" t="s">
        <v>8</v>
      </c>
      <c r="Y8" s="29" t="s">
        <v>7</v>
      </c>
      <c r="AA8" s="29" t="s">
        <v>14</v>
      </c>
      <c r="AC8" s="29" t="s">
        <v>7</v>
      </c>
      <c r="AE8" s="29" t="s">
        <v>110</v>
      </c>
      <c r="AG8" s="29" t="s">
        <v>8</v>
      </c>
      <c r="AI8" s="29" t="s">
        <v>9</v>
      </c>
      <c r="AK8" s="29" t="s">
        <v>13</v>
      </c>
    </row>
    <row r="9" spans="1:37">
      <c r="A9" s="1" t="s">
        <v>111</v>
      </c>
      <c r="C9" s="4" t="s">
        <v>112</v>
      </c>
      <c r="D9" s="4"/>
      <c r="E9" s="4" t="s">
        <v>112</v>
      </c>
      <c r="F9" s="4"/>
      <c r="G9" s="4" t="s">
        <v>113</v>
      </c>
      <c r="H9" s="4"/>
      <c r="I9" s="4" t="s">
        <v>114</v>
      </c>
      <c r="J9" s="4"/>
      <c r="K9" s="5">
        <v>0</v>
      </c>
      <c r="L9" s="4"/>
      <c r="M9" s="5">
        <v>0</v>
      </c>
      <c r="N9" s="4"/>
      <c r="O9" s="5">
        <v>163220</v>
      </c>
      <c r="P9" s="4"/>
      <c r="Q9" s="5">
        <v>121854246464</v>
      </c>
      <c r="R9" s="4"/>
      <c r="S9" s="5">
        <v>122082750490</v>
      </c>
      <c r="T9" s="4"/>
      <c r="U9" s="5">
        <v>0</v>
      </c>
      <c r="V9" s="4"/>
      <c r="W9" s="5">
        <v>0</v>
      </c>
      <c r="X9" s="4"/>
      <c r="Y9" s="5">
        <v>0</v>
      </c>
      <c r="Z9" s="4"/>
      <c r="AA9" s="5">
        <v>0</v>
      </c>
      <c r="AB9" s="5"/>
      <c r="AC9" s="5">
        <v>163220</v>
      </c>
      <c r="AD9" s="4"/>
      <c r="AE9" s="5">
        <v>763820</v>
      </c>
      <c r="AF9" s="4"/>
      <c r="AG9" s="5">
        <v>121854246464</v>
      </c>
      <c r="AH9" s="4"/>
      <c r="AI9" s="5">
        <v>124648103835</v>
      </c>
      <c r="AK9" s="11">
        <v>2.8785626371340481E-3</v>
      </c>
    </row>
    <row r="10" spans="1:37">
      <c r="A10" s="1" t="s">
        <v>115</v>
      </c>
      <c r="C10" s="4" t="s">
        <v>112</v>
      </c>
      <c r="D10" s="4"/>
      <c r="E10" s="4" t="s">
        <v>112</v>
      </c>
      <c r="F10" s="4"/>
      <c r="G10" s="4" t="s">
        <v>116</v>
      </c>
      <c r="H10" s="4"/>
      <c r="I10" s="4" t="s">
        <v>117</v>
      </c>
      <c r="J10" s="4"/>
      <c r="K10" s="5">
        <v>0</v>
      </c>
      <c r="L10" s="4"/>
      <c r="M10" s="5">
        <v>0</v>
      </c>
      <c r="N10" s="4"/>
      <c r="O10" s="5">
        <v>199833</v>
      </c>
      <c r="P10" s="4"/>
      <c r="Q10" s="5">
        <v>147021240612</v>
      </c>
      <c r="R10" s="4"/>
      <c r="S10" s="5">
        <v>147244233154</v>
      </c>
      <c r="T10" s="4"/>
      <c r="U10" s="5">
        <v>0</v>
      </c>
      <c r="V10" s="4"/>
      <c r="W10" s="5">
        <v>0</v>
      </c>
      <c r="X10" s="4"/>
      <c r="Y10" s="5">
        <v>0</v>
      </c>
      <c r="Z10" s="4"/>
      <c r="AA10" s="5">
        <v>0</v>
      </c>
      <c r="AB10" s="5"/>
      <c r="AC10" s="5">
        <v>199833</v>
      </c>
      <c r="AD10" s="4"/>
      <c r="AE10" s="5">
        <v>751650</v>
      </c>
      <c r="AF10" s="4"/>
      <c r="AG10" s="5">
        <v>147021240612</v>
      </c>
      <c r="AH10" s="4"/>
      <c r="AI10" s="5">
        <v>150177249889</v>
      </c>
      <c r="AK10" s="11">
        <v>3.4681203097181377E-3</v>
      </c>
    </row>
    <row r="11" spans="1:37">
      <c r="A11" s="1" t="s">
        <v>118</v>
      </c>
      <c r="C11" s="4" t="s">
        <v>112</v>
      </c>
      <c r="D11" s="4"/>
      <c r="E11" s="4" t="s">
        <v>112</v>
      </c>
      <c r="F11" s="4"/>
      <c r="G11" s="4" t="s">
        <v>119</v>
      </c>
      <c r="H11" s="4"/>
      <c r="I11" s="4" t="s">
        <v>120</v>
      </c>
      <c r="J11" s="4"/>
      <c r="K11" s="5">
        <v>0</v>
      </c>
      <c r="L11" s="4"/>
      <c r="M11" s="5">
        <v>0</v>
      </c>
      <c r="N11" s="4"/>
      <c r="O11" s="5">
        <v>124590</v>
      </c>
      <c r="P11" s="4"/>
      <c r="Q11" s="5">
        <v>106719627384</v>
      </c>
      <c r="R11" s="4"/>
      <c r="S11" s="5">
        <v>123209633205</v>
      </c>
      <c r="T11" s="4"/>
      <c r="U11" s="5">
        <v>0</v>
      </c>
      <c r="V11" s="4"/>
      <c r="W11" s="5">
        <v>0</v>
      </c>
      <c r="X11" s="4"/>
      <c r="Y11" s="5">
        <v>124590</v>
      </c>
      <c r="Z11" s="4"/>
      <c r="AA11" s="5">
        <v>124590000000</v>
      </c>
      <c r="AB11" s="5"/>
      <c r="AC11" s="5">
        <v>0</v>
      </c>
      <c r="AD11" s="4"/>
      <c r="AE11" s="5">
        <v>0</v>
      </c>
      <c r="AF11" s="4"/>
      <c r="AG11" s="5">
        <v>0</v>
      </c>
      <c r="AH11" s="4"/>
      <c r="AI11" s="5">
        <v>0</v>
      </c>
      <c r="AK11" s="11">
        <v>0</v>
      </c>
    </row>
    <row r="12" spans="1:37">
      <c r="A12" s="1" t="s">
        <v>121</v>
      </c>
      <c r="C12" s="4" t="s">
        <v>112</v>
      </c>
      <c r="D12" s="4"/>
      <c r="E12" s="4" t="s">
        <v>112</v>
      </c>
      <c r="F12" s="4"/>
      <c r="G12" s="4" t="s">
        <v>122</v>
      </c>
      <c r="H12" s="4"/>
      <c r="I12" s="4" t="s">
        <v>123</v>
      </c>
      <c r="J12" s="4"/>
      <c r="K12" s="5">
        <v>0</v>
      </c>
      <c r="L12" s="4"/>
      <c r="M12" s="5">
        <v>0</v>
      </c>
      <c r="N12" s="4"/>
      <c r="O12" s="5">
        <v>33962</v>
      </c>
      <c r="P12" s="4"/>
      <c r="Q12" s="5">
        <v>24219830208</v>
      </c>
      <c r="R12" s="4"/>
      <c r="S12" s="5">
        <v>24367732607</v>
      </c>
      <c r="T12" s="4"/>
      <c r="U12" s="5">
        <v>0</v>
      </c>
      <c r="V12" s="4"/>
      <c r="W12" s="5">
        <v>0</v>
      </c>
      <c r="X12" s="4"/>
      <c r="Y12" s="5">
        <v>0</v>
      </c>
      <c r="Z12" s="4"/>
      <c r="AA12" s="5">
        <v>0</v>
      </c>
      <c r="AB12" s="5"/>
      <c r="AC12" s="5">
        <v>33962</v>
      </c>
      <c r="AD12" s="4"/>
      <c r="AE12" s="5">
        <v>731870</v>
      </c>
      <c r="AF12" s="4"/>
      <c r="AG12" s="5">
        <v>24219830208</v>
      </c>
      <c r="AH12" s="4"/>
      <c r="AI12" s="5">
        <v>24851263831</v>
      </c>
      <c r="AK12" s="11">
        <v>5.7390299048729488E-4</v>
      </c>
    </row>
    <row r="13" spans="1:37">
      <c r="A13" s="1" t="s">
        <v>124</v>
      </c>
      <c r="C13" s="4" t="s">
        <v>112</v>
      </c>
      <c r="D13" s="4"/>
      <c r="E13" s="4" t="s">
        <v>112</v>
      </c>
      <c r="F13" s="4"/>
      <c r="G13" s="4" t="s">
        <v>125</v>
      </c>
      <c r="H13" s="4"/>
      <c r="I13" s="4" t="s">
        <v>126</v>
      </c>
      <c r="J13" s="4"/>
      <c r="K13" s="5">
        <v>0</v>
      </c>
      <c r="L13" s="4"/>
      <c r="M13" s="5">
        <v>0</v>
      </c>
      <c r="N13" s="4"/>
      <c r="O13" s="5">
        <v>199891</v>
      </c>
      <c r="P13" s="4"/>
      <c r="Q13" s="5">
        <v>172711355502</v>
      </c>
      <c r="R13" s="4"/>
      <c r="S13" s="5">
        <v>195899643862</v>
      </c>
      <c r="T13" s="4"/>
      <c r="U13" s="5">
        <v>0</v>
      </c>
      <c r="V13" s="4"/>
      <c r="W13" s="5">
        <v>0</v>
      </c>
      <c r="X13" s="4"/>
      <c r="Y13" s="5">
        <v>0</v>
      </c>
      <c r="Z13" s="4"/>
      <c r="AA13" s="5">
        <v>0</v>
      </c>
      <c r="AB13" s="5"/>
      <c r="AC13" s="5">
        <v>199891</v>
      </c>
      <c r="AD13" s="4"/>
      <c r="AE13" s="5">
        <v>996710</v>
      </c>
      <c r="AF13" s="4"/>
      <c r="AG13" s="5">
        <v>172711355502</v>
      </c>
      <c r="AH13" s="4"/>
      <c r="AI13" s="5">
        <v>199197247563</v>
      </c>
      <c r="AK13" s="11">
        <v>4.6001642753733356E-3</v>
      </c>
    </row>
    <row r="14" spans="1:37">
      <c r="A14" s="1" t="s">
        <v>127</v>
      </c>
      <c r="C14" s="4" t="s">
        <v>112</v>
      </c>
      <c r="D14" s="4"/>
      <c r="E14" s="4" t="s">
        <v>112</v>
      </c>
      <c r="F14" s="4"/>
      <c r="G14" s="4" t="s">
        <v>128</v>
      </c>
      <c r="H14" s="4"/>
      <c r="I14" s="4" t="s">
        <v>129</v>
      </c>
      <c r="J14" s="4"/>
      <c r="K14" s="5">
        <v>0</v>
      </c>
      <c r="L14" s="4"/>
      <c r="M14" s="5">
        <v>0</v>
      </c>
      <c r="N14" s="4"/>
      <c r="O14" s="5">
        <v>196807</v>
      </c>
      <c r="P14" s="4"/>
      <c r="Q14" s="5">
        <v>167270276209</v>
      </c>
      <c r="R14" s="4"/>
      <c r="S14" s="5">
        <v>189475047861</v>
      </c>
      <c r="T14" s="4"/>
      <c r="U14" s="5">
        <v>0</v>
      </c>
      <c r="V14" s="4"/>
      <c r="W14" s="5">
        <v>0</v>
      </c>
      <c r="X14" s="4"/>
      <c r="Y14" s="5">
        <v>40500</v>
      </c>
      <c r="Z14" s="4"/>
      <c r="AA14" s="5">
        <v>39601820870</v>
      </c>
      <c r="AB14" s="5"/>
      <c r="AC14" s="5">
        <v>156307</v>
      </c>
      <c r="AD14" s="4"/>
      <c r="AE14" s="5">
        <v>981280</v>
      </c>
      <c r="AF14" s="4"/>
      <c r="AG14" s="5">
        <v>132848501645</v>
      </c>
      <c r="AH14" s="4"/>
      <c r="AI14" s="5">
        <v>153353132665</v>
      </c>
      <c r="AK14" s="11">
        <v>3.5414626006767922E-3</v>
      </c>
    </row>
    <row r="15" spans="1:37">
      <c r="A15" s="1" t="s">
        <v>130</v>
      </c>
      <c r="C15" s="4" t="s">
        <v>112</v>
      </c>
      <c r="D15" s="4"/>
      <c r="E15" s="4" t="s">
        <v>112</v>
      </c>
      <c r="F15" s="4"/>
      <c r="G15" s="4" t="s">
        <v>131</v>
      </c>
      <c r="H15" s="4"/>
      <c r="I15" s="4" t="s">
        <v>132</v>
      </c>
      <c r="J15" s="4"/>
      <c r="K15" s="5">
        <v>0</v>
      </c>
      <c r="L15" s="4"/>
      <c r="M15" s="5">
        <v>0</v>
      </c>
      <c r="N15" s="4"/>
      <c r="O15" s="5">
        <v>321119</v>
      </c>
      <c r="P15" s="4"/>
      <c r="Q15" s="5">
        <v>271192652600</v>
      </c>
      <c r="R15" s="4"/>
      <c r="S15" s="5">
        <v>307900515104</v>
      </c>
      <c r="T15" s="4"/>
      <c r="U15" s="5">
        <v>0</v>
      </c>
      <c r="V15" s="4"/>
      <c r="W15" s="5">
        <v>0</v>
      </c>
      <c r="X15" s="4"/>
      <c r="Y15" s="5">
        <v>0</v>
      </c>
      <c r="Z15" s="4"/>
      <c r="AA15" s="5">
        <v>0</v>
      </c>
      <c r="AB15" s="5"/>
      <c r="AC15" s="5">
        <v>321119</v>
      </c>
      <c r="AD15" s="4"/>
      <c r="AE15" s="5">
        <v>975730</v>
      </c>
      <c r="AF15" s="4"/>
      <c r="AG15" s="5">
        <v>271192652600</v>
      </c>
      <c r="AH15" s="4"/>
      <c r="AI15" s="5">
        <v>313268651633</v>
      </c>
      <c r="AK15" s="11">
        <v>7.2344737563742167E-3</v>
      </c>
    </row>
    <row r="16" spans="1:37">
      <c r="A16" s="1" t="s">
        <v>133</v>
      </c>
      <c r="C16" s="4" t="s">
        <v>112</v>
      </c>
      <c r="D16" s="4"/>
      <c r="E16" s="4" t="s">
        <v>112</v>
      </c>
      <c r="F16" s="4"/>
      <c r="G16" s="4" t="s">
        <v>134</v>
      </c>
      <c r="H16" s="4"/>
      <c r="I16" s="4" t="s">
        <v>135</v>
      </c>
      <c r="J16" s="4"/>
      <c r="K16" s="5">
        <v>0</v>
      </c>
      <c r="L16" s="4"/>
      <c r="M16" s="5">
        <v>0</v>
      </c>
      <c r="N16" s="4"/>
      <c r="O16" s="5">
        <v>604234</v>
      </c>
      <c r="P16" s="4"/>
      <c r="Q16" s="5">
        <v>502622782805</v>
      </c>
      <c r="R16" s="4"/>
      <c r="S16" s="5">
        <v>569085262597</v>
      </c>
      <c r="T16" s="4"/>
      <c r="U16" s="5">
        <v>0</v>
      </c>
      <c r="V16" s="4"/>
      <c r="W16" s="5">
        <v>0</v>
      </c>
      <c r="X16" s="4"/>
      <c r="Y16" s="5">
        <v>0</v>
      </c>
      <c r="Z16" s="4"/>
      <c r="AA16" s="5">
        <v>0</v>
      </c>
      <c r="AB16" s="5"/>
      <c r="AC16" s="5">
        <v>604234</v>
      </c>
      <c r="AD16" s="4"/>
      <c r="AE16" s="5">
        <v>957490</v>
      </c>
      <c r="AF16" s="4"/>
      <c r="AG16" s="5">
        <v>502622782805</v>
      </c>
      <c r="AH16" s="4"/>
      <c r="AI16" s="5">
        <v>578443150832</v>
      </c>
      <c r="AK16" s="11">
        <v>1.33582845664079E-2</v>
      </c>
    </row>
    <row r="17" spans="1:37">
      <c r="A17" s="1" t="s">
        <v>136</v>
      </c>
      <c r="C17" s="4" t="s">
        <v>112</v>
      </c>
      <c r="D17" s="4"/>
      <c r="E17" s="4" t="s">
        <v>112</v>
      </c>
      <c r="F17" s="4"/>
      <c r="G17" s="4" t="s">
        <v>137</v>
      </c>
      <c r="H17" s="4"/>
      <c r="I17" s="4" t="s">
        <v>138</v>
      </c>
      <c r="J17" s="4"/>
      <c r="K17" s="5">
        <v>0</v>
      </c>
      <c r="L17" s="4"/>
      <c r="M17" s="5">
        <v>0</v>
      </c>
      <c r="N17" s="4"/>
      <c r="O17" s="5">
        <v>136</v>
      </c>
      <c r="P17" s="4"/>
      <c r="Q17" s="5">
        <v>132249963</v>
      </c>
      <c r="R17" s="4"/>
      <c r="S17" s="5">
        <v>134200871</v>
      </c>
      <c r="T17" s="4"/>
      <c r="U17" s="5">
        <v>0</v>
      </c>
      <c r="V17" s="4"/>
      <c r="W17" s="5">
        <v>0</v>
      </c>
      <c r="X17" s="4"/>
      <c r="Y17" s="5">
        <v>136</v>
      </c>
      <c r="Z17" s="4"/>
      <c r="AA17" s="5">
        <v>136000000</v>
      </c>
      <c r="AB17" s="5"/>
      <c r="AC17" s="5">
        <v>0</v>
      </c>
      <c r="AD17" s="4"/>
      <c r="AE17" s="5">
        <v>0</v>
      </c>
      <c r="AF17" s="4"/>
      <c r="AG17" s="5">
        <v>0</v>
      </c>
      <c r="AH17" s="4"/>
      <c r="AI17" s="5">
        <v>0</v>
      </c>
      <c r="AK17" s="11">
        <v>0</v>
      </c>
    </row>
    <row r="18" spans="1:37">
      <c r="A18" s="1" t="s">
        <v>139</v>
      </c>
      <c r="C18" s="4" t="s">
        <v>112</v>
      </c>
      <c r="D18" s="4"/>
      <c r="E18" s="4" t="s">
        <v>112</v>
      </c>
      <c r="F18" s="4"/>
      <c r="G18" s="4" t="s">
        <v>140</v>
      </c>
      <c r="H18" s="4"/>
      <c r="I18" s="4" t="s">
        <v>141</v>
      </c>
      <c r="J18" s="4"/>
      <c r="K18" s="5">
        <v>0</v>
      </c>
      <c r="L18" s="4"/>
      <c r="M18" s="5">
        <v>0</v>
      </c>
      <c r="N18" s="4"/>
      <c r="O18" s="5">
        <v>32</v>
      </c>
      <c r="P18" s="4"/>
      <c r="Q18" s="5">
        <v>18925105</v>
      </c>
      <c r="R18" s="4"/>
      <c r="S18" s="5">
        <v>19169964</v>
      </c>
      <c r="T18" s="4"/>
      <c r="U18" s="5">
        <v>0</v>
      </c>
      <c r="V18" s="4"/>
      <c r="W18" s="5">
        <v>0</v>
      </c>
      <c r="X18" s="4"/>
      <c r="Y18" s="5">
        <v>0</v>
      </c>
      <c r="Z18" s="4"/>
      <c r="AA18" s="5">
        <v>0</v>
      </c>
      <c r="AB18" s="5"/>
      <c r="AC18" s="5">
        <v>32</v>
      </c>
      <c r="AD18" s="4"/>
      <c r="AE18" s="5">
        <v>607440</v>
      </c>
      <c r="AF18" s="4"/>
      <c r="AG18" s="5">
        <v>18925105</v>
      </c>
      <c r="AH18" s="4"/>
      <c r="AI18" s="5">
        <v>19434556</v>
      </c>
      <c r="AK18" s="11">
        <v>4.4881217643666201E-7</v>
      </c>
    </row>
    <row r="19" spans="1:37">
      <c r="A19" s="1" t="s">
        <v>142</v>
      </c>
      <c r="C19" s="4" t="s">
        <v>112</v>
      </c>
      <c r="D19" s="4"/>
      <c r="E19" s="4" t="s">
        <v>112</v>
      </c>
      <c r="F19" s="4"/>
      <c r="G19" s="4" t="s">
        <v>143</v>
      </c>
      <c r="H19" s="4"/>
      <c r="I19" s="4" t="s">
        <v>144</v>
      </c>
      <c r="J19" s="4"/>
      <c r="K19" s="5">
        <v>0</v>
      </c>
      <c r="L19" s="4"/>
      <c r="M19" s="5">
        <v>0</v>
      </c>
      <c r="N19" s="4"/>
      <c r="O19" s="5">
        <v>199633</v>
      </c>
      <c r="P19" s="4"/>
      <c r="Q19" s="5">
        <v>166988576394</v>
      </c>
      <c r="R19" s="4"/>
      <c r="S19" s="5">
        <v>187092075963</v>
      </c>
      <c r="T19" s="4"/>
      <c r="U19" s="5">
        <v>0</v>
      </c>
      <c r="V19" s="4"/>
      <c r="W19" s="5">
        <v>0</v>
      </c>
      <c r="X19" s="4"/>
      <c r="Y19" s="5">
        <v>0</v>
      </c>
      <c r="Z19" s="4"/>
      <c r="AA19" s="5">
        <v>0</v>
      </c>
      <c r="AB19" s="5"/>
      <c r="AC19" s="5">
        <v>199633</v>
      </c>
      <c r="AD19" s="4"/>
      <c r="AE19" s="5">
        <v>954000</v>
      </c>
      <c r="AF19" s="4"/>
      <c r="AG19" s="5">
        <v>166988576394</v>
      </c>
      <c r="AH19" s="4"/>
      <c r="AI19" s="5">
        <v>190415362958</v>
      </c>
      <c r="AK19" s="11">
        <v>4.3973597069136465E-3</v>
      </c>
    </row>
    <row r="20" spans="1:37">
      <c r="A20" s="1" t="s">
        <v>145</v>
      </c>
      <c r="C20" s="4" t="s">
        <v>112</v>
      </c>
      <c r="D20" s="4"/>
      <c r="E20" s="4" t="s">
        <v>112</v>
      </c>
      <c r="F20" s="4"/>
      <c r="G20" s="4" t="s">
        <v>146</v>
      </c>
      <c r="H20" s="4"/>
      <c r="I20" s="4" t="s">
        <v>147</v>
      </c>
      <c r="J20" s="4"/>
      <c r="K20" s="5">
        <v>0</v>
      </c>
      <c r="L20" s="4"/>
      <c r="M20" s="5">
        <v>0</v>
      </c>
      <c r="N20" s="4"/>
      <c r="O20" s="5">
        <v>26984</v>
      </c>
      <c r="P20" s="4"/>
      <c r="Q20" s="5">
        <v>20191157377</v>
      </c>
      <c r="R20" s="4"/>
      <c r="S20" s="5">
        <v>20218414188</v>
      </c>
      <c r="T20" s="4"/>
      <c r="U20" s="5">
        <v>0</v>
      </c>
      <c r="V20" s="4"/>
      <c r="W20" s="5">
        <v>0</v>
      </c>
      <c r="X20" s="4"/>
      <c r="Y20" s="5">
        <v>0</v>
      </c>
      <c r="Z20" s="4"/>
      <c r="AA20" s="5">
        <v>0</v>
      </c>
      <c r="AB20" s="5"/>
      <c r="AC20" s="5">
        <v>26984</v>
      </c>
      <c r="AD20" s="4"/>
      <c r="AE20" s="5">
        <v>763550</v>
      </c>
      <c r="AF20" s="4"/>
      <c r="AG20" s="5">
        <v>20191157377</v>
      </c>
      <c r="AH20" s="4"/>
      <c r="AI20" s="5">
        <v>20599898791</v>
      </c>
      <c r="AK20" s="11">
        <v>4.7572403561798194E-4</v>
      </c>
    </row>
    <row r="21" spans="1:37">
      <c r="A21" s="1" t="s">
        <v>148</v>
      </c>
      <c r="C21" s="4" t="s">
        <v>112</v>
      </c>
      <c r="D21" s="4"/>
      <c r="E21" s="4" t="s">
        <v>112</v>
      </c>
      <c r="F21" s="4"/>
      <c r="G21" s="4" t="s">
        <v>149</v>
      </c>
      <c r="H21" s="4"/>
      <c r="I21" s="4" t="s">
        <v>117</v>
      </c>
      <c r="J21" s="4"/>
      <c r="K21" s="5">
        <v>0</v>
      </c>
      <c r="L21" s="4"/>
      <c r="M21" s="5">
        <v>0</v>
      </c>
      <c r="N21" s="4"/>
      <c r="O21" s="5">
        <v>20433</v>
      </c>
      <c r="P21" s="4"/>
      <c r="Q21" s="5">
        <v>15041148393</v>
      </c>
      <c r="R21" s="4"/>
      <c r="S21" s="5">
        <v>15075390780</v>
      </c>
      <c r="T21" s="4"/>
      <c r="U21" s="5">
        <v>0</v>
      </c>
      <c r="V21" s="4"/>
      <c r="W21" s="5">
        <v>0</v>
      </c>
      <c r="X21" s="4"/>
      <c r="Y21" s="5">
        <v>0</v>
      </c>
      <c r="Z21" s="4"/>
      <c r="AA21" s="5">
        <v>0</v>
      </c>
      <c r="AB21" s="5"/>
      <c r="AC21" s="5">
        <v>20433</v>
      </c>
      <c r="AD21" s="4"/>
      <c r="AE21" s="5">
        <v>751640</v>
      </c>
      <c r="AF21" s="4"/>
      <c r="AG21" s="5">
        <v>15041148393</v>
      </c>
      <c r="AH21" s="4"/>
      <c r="AI21" s="5">
        <v>15355476435</v>
      </c>
      <c r="AK21" s="11">
        <v>3.5461189846653659E-4</v>
      </c>
    </row>
    <row r="22" spans="1:37">
      <c r="A22" s="1" t="s">
        <v>150</v>
      </c>
      <c r="C22" s="4" t="s">
        <v>112</v>
      </c>
      <c r="D22" s="4"/>
      <c r="E22" s="4" t="s">
        <v>112</v>
      </c>
      <c r="F22" s="4"/>
      <c r="G22" s="4" t="s">
        <v>140</v>
      </c>
      <c r="H22" s="4"/>
      <c r="I22" s="4" t="s">
        <v>151</v>
      </c>
      <c r="J22" s="4"/>
      <c r="K22" s="5">
        <v>0</v>
      </c>
      <c r="L22" s="4"/>
      <c r="M22" s="5">
        <v>0</v>
      </c>
      <c r="N22" s="4"/>
      <c r="O22" s="5">
        <v>35276</v>
      </c>
      <c r="P22" s="4"/>
      <c r="Q22" s="5">
        <v>20146292585</v>
      </c>
      <c r="R22" s="4"/>
      <c r="S22" s="5">
        <v>20381600045</v>
      </c>
      <c r="T22" s="4"/>
      <c r="U22" s="5">
        <v>0</v>
      </c>
      <c r="V22" s="4"/>
      <c r="W22" s="5">
        <v>0</v>
      </c>
      <c r="X22" s="4"/>
      <c r="Y22" s="5">
        <v>0</v>
      </c>
      <c r="Z22" s="4"/>
      <c r="AA22" s="5">
        <v>0</v>
      </c>
      <c r="AB22" s="5"/>
      <c r="AC22" s="5">
        <v>35276</v>
      </c>
      <c r="AD22" s="4"/>
      <c r="AE22" s="5">
        <v>586920</v>
      </c>
      <c r="AF22" s="4"/>
      <c r="AG22" s="5">
        <v>20146292585</v>
      </c>
      <c r="AH22" s="4"/>
      <c r="AI22" s="5">
        <v>20700437285</v>
      </c>
      <c r="AK22" s="11">
        <v>4.7804582266101003E-4</v>
      </c>
    </row>
    <row r="23" spans="1:37">
      <c r="A23" s="1" t="s">
        <v>152</v>
      </c>
      <c r="C23" s="4" t="s">
        <v>112</v>
      </c>
      <c r="D23" s="4"/>
      <c r="E23" s="4" t="s">
        <v>112</v>
      </c>
      <c r="F23" s="4"/>
      <c r="G23" s="4" t="s">
        <v>153</v>
      </c>
      <c r="H23" s="4"/>
      <c r="I23" s="4" t="s">
        <v>154</v>
      </c>
      <c r="J23" s="4"/>
      <c r="K23" s="5">
        <v>0</v>
      </c>
      <c r="L23" s="4"/>
      <c r="M23" s="5">
        <v>0</v>
      </c>
      <c r="N23" s="4"/>
      <c r="O23" s="5">
        <v>632906</v>
      </c>
      <c r="P23" s="4"/>
      <c r="Q23" s="5">
        <v>493738028598</v>
      </c>
      <c r="R23" s="4"/>
      <c r="S23" s="5">
        <v>556141277340</v>
      </c>
      <c r="T23" s="4"/>
      <c r="U23" s="5">
        <v>0</v>
      </c>
      <c r="V23" s="4"/>
      <c r="W23" s="5">
        <v>0</v>
      </c>
      <c r="X23" s="4"/>
      <c r="Y23" s="5">
        <v>0</v>
      </c>
      <c r="Z23" s="4"/>
      <c r="AA23" s="5">
        <v>0</v>
      </c>
      <c r="AB23" s="5"/>
      <c r="AC23" s="5">
        <v>632906</v>
      </c>
      <c r="AD23" s="4"/>
      <c r="AE23" s="5">
        <v>893640</v>
      </c>
      <c r="AF23" s="4"/>
      <c r="AG23" s="5">
        <v>493738028598</v>
      </c>
      <c r="AH23" s="4"/>
      <c r="AI23" s="5">
        <v>565487604631</v>
      </c>
      <c r="AK23" s="11">
        <v>1.3059095488592253E-2</v>
      </c>
    </row>
    <row r="24" spans="1:37">
      <c r="A24" s="1" t="s">
        <v>155</v>
      </c>
      <c r="C24" s="4" t="s">
        <v>112</v>
      </c>
      <c r="D24" s="4"/>
      <c r="E24" s="4" t="s">
        <v>112</v>
      </c>
      <c r="F24" s="4"/>
      <c r="G24" s="4" t="s">
        <v>140</v>
      </c>
      <c r="H24" s="4"/>
      <c r="I24" s="4" t="s">
        <v>156</v>
      </c>
      <c r="J24" s="4"/>
      <c r="K24" s="5">
        <v>0</v>
      </c>
      <c r="L24" s="4"/>
      <c r="M24" s="5">
        <v>0</v>
      </c>
      <c r="N24" s="4"/>
      <c r="O24" s="5">
        <v>1530</v>
      </c>
      <c r="P24" s="4"/>
      <c r="Q24" s="5">
        <v>966079368</v>
      </c>
      <c r="R24" s="4"/>
      <c r="S24" s="5">
        <v>984850763</v>
      </c>
      <c r="T24" s="4"/>
      <c r="U24" s="5">
        <v>0</v>
      </c>
      <c r="V24" s="4"/>
      <c r="W24" s="5">
        <v>0</v>
      </c>
      <c r="X24" s="4"/>
      <c r="Y24" s="5">
        <v>0</v>
      </c>
      <c r="Z24" s="4"/>
      <c r="AA24" s="5">
        <v>0</v>
      </c>
      <c r="AB24" s="5"/>
      <c r="AC24" s="5">
        <v>1530</v>
      </c>
      <c r="AD24" s="4"/>
      <c r="AE24" s="5">
        <v>653860</v>
      </c>
      <c r="AF24" s="4"/>
      <c r="AG24" s="5">
        <v>966079368</v>
      </c>
      <c r="AH24" s="4"/>
      <c r="AI24" s="5">
        <v>1000224476</v>
      </c>
      <c r="AK24" s="11">
        <v>2.3098697186536158E-5</v>
      </c>
    </row>
    <row r="25" spans="1:37">
      <c r="A25" s="1" t="s">
        <v>157</v>
      </c>
      <c r="C25" s="4" t="s">
        <v>112</v>
      </c>
      <c r="D25" s="4"/>
      <c r="E25" s="4" t="s">
        <v>112</v>
      </c>
      <c r="F25" s="4"/>
      <c r="G25" s="4" t="s">
        <v>158</v>
      </c>
      <c r="H25" s="4"/>
      <c r="I25" s="4" t="s">
        <v>159</v>
      </c>
      <c r="J25" s="4"/>
      <c r="K25" s="5">
        <v>0</v>
      </c>
      <c r="L25" s="4"/>
      <c r="M25" s="5">
        <v>0</v>
      </c>
      <c r="N25" s="4"/>
      <c r="O25" s="5">
        <v>725183</v>
      </c>
      <c r="P25" s="4"/>
      <c r="Q25" s="5">
        <v>569812971658</v>
      </c>
      <c r="R25" s="4"/>
      <c r="S25" s="5">
        <v>628452941165</v>
      </c>
      <c r="T25" s="4"/>
      <c r="U25" s="5">
        <v>0</v>
      </c>
      <c r="V25" s="4"/>
      <c r="W25" s="5">
        <v>0</v>
      </c>
      <c r="X25" s="4"/>
      <c r="Y25" s="5">
        <v>0</v>
      </c>
      <c r="Z25" s="4"/>
      <c r="AA25" s="5">
        <v>0</v>
      </c>
      <c r="AB25" s="5"/>
      <c r="AC25" s="5">
        <v>725183</v>
      </c>
      <c r="AD25" s="4"/>
      <c r="AE25" s="5">
        <v>883750</v>
      </c>
      <c r="AF25" s="4"/>
      <c r="AG25" s="5">
        <v>569812971658</v>
      </c>
      <c r="AH25" s="4"/>
      <c r="AI25" s="5">
        <v>640764316663</v>
      </c>
      <c r="AK25" s="11">
        <v>1.4797499235098105E-2</v>
      </c>
    </row>
    <row r="26" spans="1:37">
      <c r="A26" s="1" t="s">
        <v>160</v>
      </c>
      <c r="C26" s="4" t="s">
        <v>112</v>
      </c>
      <c r="D26" s="4"/>
      <c r="E26" s="4" t="s">
        <v>112</v>
      </c>
      <c r="F26" s="4"/>
      <c r="G26" s="4" t="s">
        <v>161</v>
      </c>
      <c r="H26" s="4"/>
      <c r="I26" s="4" t="s">
        <v>162</v>
      </c>
      <c r="J26" s="4"/>
      <c r="K26" s="5">
        <v>0</v>
      </c>
      <c r="L26" s="4"/>
      <c r="M26" s="5">
        <v>0</v>
      </c>
      <c r="N26" s="4"/>
      <c r="O26" s="5">
        <v>348</v>
      </c>
      <c r="P26" s="4"/>
      <c r="Q26" s="5">
        <v>215862714</v>
      </c>
      <c r="R26" s="4"/>
      <c r="S26" s="5">
        <v>219937889</v>
      </c>
      <c r="T26" s="4"/>
      <c r="U26" s="5">
        <v>0</v>
      </c>
      <c r="V26" s="4"/>
      <c r="W26" s="5">
        <v>0</v>
      </c>
      <c r="X26" s="4"/>
      <c r="Y26" s="5">
        <v>0</v>
      </c>
      <c r="Z26" s="4"/>
      <c r="AA26" s="5">
        <v>0</v>
      </c>
      <c r="AB26" s="5"/>
      <c r="AC26" s="5">
        <v>348</v>
      </c>
      <c r="AD26" s="4"/>
      <c r="AE26" s="5">
        <v>640470</v>
      </c>
      <c r="AF26" s="4"/>
      <c r="AG26" s="5">
        <v>215862714</v>
      </c>
      <c r="AH26" s="4"/>
      <c r="AI26" s="5">
        <v>222843162</v>
      </c>
      <c r="AK26" s="11">
        <v>5.1462315136629602E-6</v>
      </c>
    </row>
    <row r="27" spans="1:37">
      <c r="A27" s="1" t="s">
        <v>163</v>
      </c>
      <c r="C27" s="4" t="s">
        <v>112</v>
      </c>
      <c r="D27" s="4"/>
      <c r="E27" s="4" t="s">
        <v>112</v>
      </c>
      <c r="F27" s="4"/>
      <c r="G27" s="4" t="s">
        <v>164</v>
      </c>
      <c r="H27" s="4"/>
      <c r="I27" s="4" t="s">
        <v>165</v>
      </c>
      <c r="J27" s="4"/>
      <c r="K27" s="5">
        <v>0</v>
      </c>
      <c r="L27" s="4"/>
      <c r="M27" s="5">
        <v>0</v>
      </c>
      <c r="N27" s="4"/>
      <c r="O27" s="5">
        <v>484893</v>
      </c>
      <c r="P27" s="4"/>
      <c r="Q27" s="5">
        <v>376376413314</v>
      </c>
      <c r="R27" s="4"/>
      <c r="S27" s="5">
        <v>412889122660</v>
      </c>
      <c r="T27" s="4"/>
      <c r="U27" s="5">
        <v>0</v>
      </c>
      <c r="V27" s="4"/>
      <c r="W27" s="5">
        <v>0</v>
      </c>
      <c r="X27" s="4"/>
      <c r="Y27" s="5">
        <v>0</v>
      </c>
      <c r="Z27" s="4"/>
      <c r="AA27" s="5">
        <v>0</v>
      </c>
      <c r="AB27" s="5"/>
      <c r="AC27" s="5">
        <v>484893</v>
      </c>
      <c r="AD27" s="4"/>
      <c r="AE27" s="5">
        <v>867140</v>
      </c>
      <c r="AF27" s="4"/>
      <c r="AG27" s="5">
        <v>376376413314</v>
      </c>
      <c r="AH27" s="4"/>
      <c r="AI27" s="5">
        <v>420393905811</v>
      </c>
      <c r="AK27" s="11">
        <v>9.7083722328281559E-3</v>
      </c>
    </row>
    <row r="28" spans="1:37">
      <c r="A28" s="1" t="s">
        <v>166</v>
      </c>
      <c r="C28" s="4" t="s">
        <v>112</v>
      </c>
      <c r="D28" s="4"/>
      <c r="E28" s="4" t="s">
        <v>112</v>
      </c>
      <c r="F28" s="4"/>
      <c r="G28" s="4" t="s">
        <v>140</v>
      </c>
      <c r="H28" s="4"/>
      <c r="I28" s="4" t="s">
        <v>151</v>
      </c>
      <c r="J28" s="4"/>
      <c r="K28" s="5">
        <v>0</v>
      </c>
      <c r="L28" s="4"/>
      <c r="M28" s="5">
        <v>0</v>
      </c>
      <c r="N28" s="4"/>
      <c r="O28" s="5">
        <v>16</v>
      </c>
      <c r="P28" s="4"/>
      <c r="Q28" s="5">
        <v>9733762</v>
      </c>
      <c r="R28" s="4"/>
      <c r="S28" s="5">
        <v>9891326</v>
      </c>
      <c r="T28" s="4"/>
      <c r="U28" s="5">
        <v>0</v>
      </c>
      <c r="V28" s="4"/>
      <c r="W28" s="5">
        <v>0</v>
      </c>
      <c r="X28" s="4"/>
      <c r="Y28" s="5">
        <v>0</v>
      </c>
      <c r="Z28" s="4"/>
      <c r="AA28" s="5">
        <v>0</v>
      </c>
      <c r="AB28" s="5"/>
      <c r="AC28" s="5">
        <v>16</v>
      </c>
      <c r="AD28" s="4"/>
      <c r="AE28" s="5">
        <v>627510</v>
      </c>
      <c r="AF28" s="4"/>
      <c r="AG28" s="5">
        <v>9733762</v>
      </c>
      <c r="AH28" s="4"/>
      <c r="AI28" s="5">
        <v>10038340</v>
      </c>
      <c r="AK28" s="11">
        <v>2.3182053776845726E-7</v>
      </c>
    </row>
    <row r="29" spans="1:37">
      <c r="A29" s="1" t="s">
        <v>167</v>
      </c>
      <c r="C29" s="4" t="s">
        <v>112</v>
      </c>
      <c r="D29" s="4"/>
      <c r="E29" s="4" t="s">
        <v>112</v>
      </c>
      <c r="F29" s="4"/>
      <c r="G29" s="4" t="s">
        <v>168</v>
      </c>
      <c r="H29" s="4"/>
      <c r="I29" s="4" t="s">
        <v>169</v>
      </c>
      <c r="J29" s="4"/>
      <c r="K29" s="5">
        <v>0</v>
      </c>
      <c r="L29" s="4"/>
      <c r="M29" s="5">
        <v>0</v>
      </c>
      <c r="N29" s="4"/>
      <c r="O29" s="5">
        <v>614767</v>
      </c>
      <c r="P29" s="4"/>
      <c r="Q29" s="5">
        <v>459616251914</v>
      </c>
      <c r="R29" s="4"/>
      <c r="S29" s="5">
        <v>506482339104</v>
      </c>
      <c r="T29" s="4"/>
      <c r="U29" s="5">
        <v>0</v>
      </c>
      <c r="V29" s="4"/>
      <c r="W29" s="5">
        <v>0</v>
      </c>
      <c r="X29" s="4"/>
      <c r="Y29" s="5">
        <v>0</v>
      </c>
      <c r="Z29" s="4"/>
      <c r="AA29" s="5">
        <v>0</v>
      </c>
      <c r="AB29" s="5"/>
      <c r="AC29" s="5">
        <v>614767</v>
      </c>
      <c r="AD29" s="4"/>
      <c r="AE29" s="5">
        <v>839430</v>
      </c>
      <c r="AF29" s="4"/>
      <c r="AG29" s="5">
        <v>459616251914</v>
      </c>
      <c r="AH29" s="4"/>
      <c r="AI29" s="5">
        <v>515960328047</v>
      </c>
      <c r="AK29" s="11">
        <v>1.1915336670709018E-2</v>
      </c>
    </row>
    <row r="30" spans="1:37">
      <c r="A30" s="1" t="s">
        <v>170</v>
      </c>
      <c r="C30" s="4" t="s">
        <v>112</v>
      </c>
      <c r="D30" s="4"/>
      <c r="E30" s="4" t="s">
        <v>112</v>
      </c>
      <c r="F30" s="4"/>
      <c r="G30" s="4" t="s">
        <v>171</v>
      </c>
      <c r="H30" s="4"/>
      <c r="I30" s="4" t="s">
        <v>172</v>
      </c>
      <c r="J30" s="4"/>
      <c r="K30" s="5">
        <v>0</v>
      </c>
      <c r="L30" s="4"/>
      <c r="M30" s="5">
        <v>0</v>
      </c>
      <c r="N30" s="4"/>
      <c r="O30" s="5">
        <v>3280</v>
      </c>
      <c r="P30" s="4"/>
      <c r="Q30" s="5">
        <v>2637067873</v>
      </c>
      <c r="R30" s="4"/>
      <c r="S30" s="5">
        <v>2646316268</v>
      </c>
      <c r="T30" s="4"/>
      <c r="U30" s="5">
        <v>0</v>
      </c>
      <c r="V30" s="4"/>
      <c r="W30" s="5">
        <v>0</v>
      </c>
      <c r="X30" s="4"/>
      <c r="Y30" s="5">
        <v>0</v>
      </c>
      <c r="Z30" s="4"/>
      <c r="AA30" s="5">
        <v>0</v>
      </c>
      <c r="AB30" s="5"/>
      <c r="AC30" s="5">
        <v>3280</v>
      </c>
      <c r="AD30" s="4"/>
      <c r="AE30" s="5">
        <v>824140</v>
      </c>
      <c r="AF30" s="4"/>
      <c r="AG30" s="5">
        <v>2637067873</v>
      </c>
      <c r="AH30" s="4"/>
      <c r="AI30" s="5">
        <v>2702689248</v>
      </c>
      <c r="AK30" s="11">
        <v>6.2414589951365201E-5</v>
      </c>
    </row>
    <row r="31" spans="1:37">
      <c r="A31" s="1" t="s">
        <v>173</v>
      </c>
      <c r="C31" s="4" t="s">
        <v>112</v>
      </c>
      <c r="D31" s="4"/>
      <c r="E31" s="4" t="s">
        <v>112</v>
      </c>
      <c r="F31" s="4"/>
      <c r="G31" s="4" t="s">
        <v>174</v>
      </c>
      <c r="H31" s="4"/>
      <c r="I31" s="4" t="s">
        <v>175</v>
      </c>
      <c r="J31" s="4"/>
      <c r="K31" s="5">
        <v>0</v>
      </c>
      <c r="L31" s="4"/>
      <c r="M31" s="5">
        <v>0</v>
      </c>
      <c r="N31" s="4"/>
      <c r="O31" s="5">
        <v>5600</v>
      </c>
      <c r="P31" s="4"/>
      <c r="Q31" s="5">
        <v>4246137467</v>
      </c>
      <c r="R31" s="4"/>
      <c r="S31" s="5">
        <v>4261387483</v>
      </c>
      <c r="T31" s="4"/>
      <c r="U31" s="5">
        <v>0</v>
      </c>
      <c r="V31" s="4"/>
      <c r="W31" s="5">
        <v>0</v>
      </c>
      <c r="X31" s="4"/>
      <c r="Y31" s="5">
        <v>0</v>
      </c>
      <c r="Z31" s="4"/>
      <c r="AA31" s="5">
        <v>0</v>
      </c>
      <c r="AB31" s="5"/>
      <c r="AC31" s="5">
        <v>5600</v>
      </c>
      <c r="AD31" s="4"/>
      <c r="AE31" s="5">
        <v>777480</v>
      </c>
      <c r="AF31" s="4"/>
      <c r="AG31" s="5">
        <v>4246137467</v>
      </c>
      <c r="AH31" s="4"/>
      <c r="AI31" s="5">
        <v>4353098857</v>
      </c>
      <c r="AK31" s="11">
        <v>1.0052834611987606E-4</v>
      </c>
    </row>
    <row r="32" spans="1:37">
      <c r="A32" s="1" t="s">
        <v>176</v>
      </c>
      <c r="C32" s="4" t="s">
        <v>112</v>
      </c>
      <c r="D32" s="4"/>
      <c r="E32" s="4" t="s">
        <v>112</v>
      </c>
      <c r="F32" s="4"/>
      <c r="G32" s="4" t="s">
        <v>177</v>
      </c>
      <c r="H32" s="4"/>
      <c r="I32" s="4" t="s">
        <v>178</v>
      </c>
      <c r="J32" s="4"/>
      <c r="K32" s="5">
        <v>0</v>
      </c>
      <c r="L32" s="4"/>
      <c r="M32" s="5">
        <v>0</v>
      </c>
      <c r="N32" s="4"/>
      <c r="O32" s="5">
        <v>8415</v>
      </c>
      <c r="P32" s="4"/>
      <c r="Q32" s="5">
        <v>4902177431</v>
      </c>
      <c r="R32" s="4"/>
      <c r="S32" s="5">
        <v>4963445312</v>
      </c>
      <c r="T32" s="4"/>
      <c r="U32" s="5">
        <v>0</v>
      </c>
      <c r="V32" s="4"/>
      <c r="W32" s="5">
        <v>0</v>
      </c>
      <c r="X32" s="4"/>
      <c r="Y32" s="5">
        <v>0</v>
      </c>
      <c r="Z32" s="4"/>
      <c r="AA32" s="5">
        <v>0</v>
      </c>
      <c r="AB32" s="5"/>
      <c r="AC32" s="5">
        <v>8415</v>
      </c>
      <c r="AD32" s="4"/>
      <c r="AE32" s="5">
        <v>596510</v>
      </c>
      <c r="AF32" s="4"/>
      <c r="AG32" s="5">
        <v>4902177431</v>
      </c>
      <c r="AH32" s="4"/>
      <c r="AI32" s="5">
        <v>5018721841</v>
      </c>
      <c r="AK32" s="11">
        <v>1.1589991931842535E-4</v>
      </c>
    </row>
    <row r="33" spans="1:37">
      <c r="A33" s="1" t="s">
        <v>179</v>
      </c>
      <c r="C33" s="4" t="s">
        <v>112</v>
      </c>
      <c r="D33" s="4"/>
      <c r="E33" s="4" t="s">
        <v>112</v>
      </c>
      <c r="F33" s="4"/>
      <c r="G33" s="4" t="s">
        <v>174</v>
      </c>
      <c r="H33" s="4"/>
      <c r="I33" s="4" t="s">
        <v>180</v>
      </c>
      <c r="J33" s="4"/>
      <c r="K33" s="5">
        <v>0</v>
      </c>
      <c r="L33" s="4"/>
      <c r="M33" s="5">
        <v>0</v>
      </c>
      <c r="N33" s="4"/>
      <c r="O33" s="5">
        <v>156886</v>
      </c>
      <c r="P33" s="4"/>
      <c r="Q33" s="5">
        <v>121242928145</v>
      </c>
      <c r="R33" s="4"/>
      <c r="S33" s="5">
        <v>121718332832</v>
      </c>
      <c r="T33" s="4"/>
      <c r="U33" s="5">
        <v>0</v>
      </c>
      <c r="V33" s="4"/>
      <c r="W33" s="5">
        <v>0</v>
      </c>
      <c r="X33" s="4"/>
      <c r="Y33" s="5">
        <v>0</v>
      </c>
      <c r="Z33" s="4"/>
      <c r="AA33" s="5">
        <v>0</v>
      </c>
      <c r="AB33" s="5"/>
      <c r="AC33" s="5">
        <v>156886</v>
      </c>
      <c r="AD33" s="4"/>
      <c r="AE33" s="5">
        <v>789700</v>
      </c>
      <c r="AF33" s="4"/>
      <c r="AG33" s="5">
        <v>121242928145</v>
      </c>
      <c r="AH33" s="4"/>
      <c r="AI33" s="5">
        <v>123870418616</v>
      </c>
      <c r="AK33" s="11">
        <v>2.8606031532270315E-3</v>
      </c>
    </row>
    <row r="34" spans="1:37">
      <c r="A34" s="1" t="s">
        <v>181</v>
      </c>
      <c r="C34" s="4" t="s">
        <v>112</v>
      </c>
      <c r="D34" s="4"/>
      <c r="E34" s="4" t="s">
        <v>112</v>
      </c>
      <c r="F34" s="4"/>
      <c r="G34" s="4" t="s">
        <v>182</v>
      </c>
      <c r="H34" s="4"/>
      <c r="I34" s="4" t="s">
        <v>183</v>
      </c>
      <c r="J34" s="4"/>
      <c r="K34" s="5">
        <v>0</v>
      </c>
      <c r="L34" s="4"/>
      <c r="M34" s="5">
        <v>0</v>
      </c>
      <c r="N34" s="4"/>
      <c r="O34" s="5">
        <v>61511</v>
      </c>
      <c r="P34" s="4"/>
      <c r="Q34" s="5">
        <v>49619011787</v>
      </c>
      <c r="R34" s="4"/>
      <c r="S34" s="5">
        <v>49798274456</v>
      </c>
      <c r="T34" s="4"/>
      <c r="U34" s="5">
        <v>0</v>
      </c>
      <c r="V34" s="4"/>
      <c r="W34" s="5">
        <v>0</v>
      </c>
      <c r="X34" s="4"/>
      <c r="Y34" s="5">
        <v>0</v>
      </c>
      <c r="Z34" s="4"/>
      <c r="AA34" s="5">
        <v>0</v>
      </c>
      <c r="AB34" s="5"/>
      <c r="AC34" s="5">
        <v>61511</v>
      </c>
      <c r="AD34" s="4"/>
      <c r="AE34" s="5">
        <v>826500</v>
      </c>
      <c r="AF34" s="4"/>
      <c r="AG34" s="5">
        <v>49619011787</v>
      </c>
      <c r="AH34" s="4"/>
      <c r="AI34" s="5">
        <v>50829626959</v>
      </c>
      <c r="AK34" s="11">
        <v>1.1738346635206073E-3</v>
      </c>
    </row>
    <row r="35" spans="1:37">
      <c r="A35" s="1" t="s">
        <v>184</v>
      </c>
      <c r="C35" s="4" t="s">
        <v>112</v>
      </c>
      <c r="D35" s="4"/>
      <c r="E35" s="4" t="s">
        <v>112</v>
      </c>
      <c r="F35" s="4"/>
      <c r="G35" s="4" t="s">
        <v>185</v>
      </c>
      <c r="H35" s="4"/>
      <c r="I35" s="4" t="s">
        <v>186</v>
      </c>
      <c r="J35" s="4"/>
      <c r="K35" s="5">
        <v>15</v>
      </c>
      <c r="L35" s="4"/>
      <c r="M35" s="5">
        <v>15</v>
      </c>
      <c r="N35" s="4"/>
      <c r="O35" s="5">
        <v>734000</v>
      </c>
      <c r="P35" s="4"/>
      <c r="Q35" s="5">
        <v>711002987500</v>
      </c>
      <c r="R35" s="4"/>
      <c r="S35" s="5">
        <v>733199143564</v>
      </c>
      <c r="T35" s="4"/>
      <c r="U35" s="5">
        <v>0</v>
      </c>
      <c r="V35" s="4"/>
      <c r="W35" s="5">
        <v>0</v>
      </c>
      <c r="X35" s="4"/>
      <c r="Y35" s="5">
        <v>734000</v>
      </c>
      <c r="Z35" s="4"/>
      <c r="AA35" s="5">
        <v>734000000000</v>
      </c>
      <c r="AB35" s="5"/>
      <c r="AC35" s="5">
        <v>0</v>
      </c>
      <c r="AD35" s="4"/>
      <c r="AE35" s="5">
        <v>0</v>
      </c>
      <c r="AF35" s="4"/>
      <c r="AG35" s="5">
        <v>0</v>
      </c>
      <c r="AH35" s="4"/>
      <c r="AI35" s="5">
        <v>0</v>
      </c>
      <c r="AK35" s="11">
        <v>0</v>
      </c>
    </row>
    <row r="36" spans="1:37">
      <c r="A36" s="1" t="s">
        <v>187</v>
      </c>
      <c r="C36" s="4" t="s">
        <v>112</v>
      </c>
      <c r="D36" s="4"/>
      <c r="E36" s="4" t="s">
        <v>112</v>
      </c>
      <c r="F36" s="4"/>
      <c r="G36" s="4" t="s">
        <v>188</v>
      </c>
      <c r="H36" s="4"/>
      <c r="I36" s="4" t="s">
        <v>189</v>
      </c>
      <c r="J36" s="4"/>
      <c r="K36" s="5">
        <v>16</v>
      </c>
      <c r="L36" s="4"/>
      <c r="M36" s="5">
        <v>16</v>
      </c>
      <c r="N36" s="4"/>
      <c r="O36" s="5">
        <v>100000</v>
      </c>
      <c r="P36" s="4"/>
      <c r="Q36" s="5">
        <v>94164000000</v>
      </c>
      <c r="R36" s="4"/>
      <c r="S36" s="5">
        <v>94357894531</v>
      </c>
      <c r="T36" s="4"/>
      <c r="U36" s="5">
        <v>0</v>
      </c>
      <c r="V36" s="4"/>
      <c r="W36" s="5">
        <v>0</v>
      </c>
      <c r="X36" s="4"/>
      <c r="Y36" s="5">
        <v>0</v>
      </c>
      <c r="Z36" s="4"/>
      <c r="AA36" s="5">
        <v>0</v>
      </c>
      <c r="AB36" s="5"/>
      <c r="AC36" s="5">
        <v>100000</v>
      </c>
      <c r="AD36" s="4"/>
      <c r="AE36" s="5">
        <v>943750</v>
      </c>
      <c r="AF36" s="4"/>
      <c r="AG36" s="5">
        <v>94164000000</v>
      </c>
      <c r="AH36" s="4"/>
      <c r="AI36" s="5">
        <v>94357894531</v>
      </c>
      <c r="AK36" s="11">
        <v>2.1790552873160096E-3</v>
      </c>
    </row>
    <row r="37" spans="1:37">
      <c r="A37" s="1" t="s">
        <v>190</v>
      </c>
      <c r="C37" s="4" t="s">
        <v>112</v>
      </c>
      <c r="D37" s="4"/>
      <c r="E37" s="4" t="s">
        <v>112</v>
      </c>
      <c r="F37" s="4"/>
      <c r="G37" s="4" t="s">
        <v>191</v>
      </c>
      <c r="H37" s="4"/>
      <c r="I37" s="4" t="s">
        <v>192</v>
      </c>
      <c r="J37" s="4"/>
      <c r="K37" s="5">
        <v>16</v>
      </c>
      <c r="L37" s="4"/>
      <c r="M37" s="5">
        <v>16</v>
      </c>
      <c r="N37" s="4"/>
      <c r="O37" s="5">
        <v>1000000</v>
      </c>
      <c r="P37" s="4"/>
      <c r="Q37" s="5">
        <v>934810000000</v>
      </c>
      <c r="R37" s="4"/>
      <c r="S37" s="5">
        <v>979822375000</v>
      </c>
      <c r="T37" s="4"/>
      <c r="U37" s="5">
        <v>0</v>
      </c>
      <c r="V37" s="4"/>
      <c r="W37" s="5">
        <v>0</v>
      </c>
      <c r="X37" s="4"/>
      <c r="Y37" s="5">
        <v>0</v>
      </c>
      <c r="Z37" s="4"/>
      <c r="AA37" s="5">
        <v>0</v>
      </c>
      <c r="AB37" s="5"/>
      <c r="AC37" s="5">
        <v>1000000</v>
      </c>
      <c r="AD37" s="4"/>
      <c r="AE37" s="5">
        <v>967330</v>
      </c>
      <c r="AF37" s="4"/>
      <c r="AG37" s="5">
        <v>934810000000</v>
      </c>
      <c r="AH37" s="4"/>
      <c r="AI37" s="5">
        <v>967154671437</v>
      </c>
      <c r="AK37" s="11">
        <v>2.2334999216782947E-2</v>
      </c>
    </row>
    <row r="38" spans="1:37">
      <c r="A38" s="1" t="s">
        <v>193</v>
      </c>
      <c r="C38" s="4" t="s">
        <v>112</v>
      </c>
      <c r="D38" s="4"/>
      <c r="E38" s="4" t="s">
        <v>112</v>
      </c>
      <c r="F38" s="4"/>
      <c r="G38" s="4" t="s">
        <v>194</v>
      </c>
      <c r="H38" s="4"/>
      <c r="I38" s="4" t="s">
        <v>195</v>
      </c>
      <c r="J38" s="4"/>
      <c r="K38" s="5">
        <v>16</v>
      </c>
      <c r="L38" s="4"/>
      <c r="M38" s="5">
        <v>16</v>
      </c>
      <c r="N38" s="4"/>
      <c r="O38" s="5">
        <v>140000</v>
      </c>
      <c r="P38" s="4"/>
      <c r="Q38" s="5">
        <v>132115200000</v>
      </c>
      <c r="R38" s="4"/>
      <c r="S38" s="5">
        <v>134025703437</v>
      </c>
      <c r="T38" s="4"/>
      <c r="U38" s="5">
        <v>0</v>
      </c>
      <c r="V38" s="4"/>
      <c r="W38" s="5">
        <v>0</v>
      </c>
      <c r="X38" s="4"/>
      <c r="Y38" s="5">
        <v>0</v>
      </c>
      <c r="Z38" s="4"/>
      <c r="AA38" s="5">
        <v>0</v>
      </c>
      <c r="AB38" s="5"/>
      <c r="AC38" s="5">
        <v>140000</v>
      </c>
      <c r="AD38" s="4"/>
      <c r="AE38" s="5">
        <v>965000</v>
      </c>
      <c r="AF38" s="4"/>
      <c r="AG38" s="5">
        <v>132115200000</v>
      </c>
      <c r="AH38" s="4"/>
      <c r="AI38" s="5">
        <v>135075513125</v>
      </c>
      <c r="AK38" s="11">
        <v>3.1193681517051432E-3</v>
      </c>
    </row>
    <row r="39" spans="1:37">
      <c r="A39" s="1" t="s">
        <v>196</v>
      </c>
      <c r="C39" s="4" t="s">
        <v>112</v>
      </c>
      <c r="D39" s="4"/>
      <c r="E39" s="4" t="s">
        <v>112</v>
      </c>
      <c r="F39" s="4"/>
      <c r="G39" s="4" t="s">
        <v>197</v>
      </c>
      <c r="H39" s="4"/>
      <c r="I39" s="4" t="s">
        <v>198</v>
      </c>
      <c r="J39" s="4"/>
      <c r="K39" s="5">
        <v>18</v>
      </c>
      <c r="L39" s="4"/>
      <c r="M39" s="5">
        <v>18</v>
      </c>
      <c r="N39" s="4"/>
      <c r="O39" s="5">
        <v>135000</v>
      </c>
      <c r="P39" s="4"/>
      <c r="Q39" s="5">
        <v>135021833733</v>
      </c>
      <c r="R39" s="4"/>
      <c r="S39" s="5">
        <v>134975396274</v>
      </c>
      <c r="T39" s="4"/>
      <c r="U39" s="5">
        <v>0</v>
      </c>
      <c r="V39" s="4"/>
      <c r="W39" s="5">
        <v>0</v>
      </c>
      <c r="X39" s="4"/>
      <c r="Y39" s="5">
        <v>0</v>
      </c>
      <c r="Z39" s="4"/>
      <c r="AA39" s="5">
        <v>0</v>
      </c>
      <c r="AB39" s="5"/>
      <c r="AC39" s="5">
        <v>135000</v>
      </c>
      <c r="AD39" s="4"/>
      <c r="AE39" s="5">
        <v>999999</v>
      </c>
      <c r="AF39" s="4"/>
      <c r="AG39" s="5">
        <v>135021833733</v>
      </c>
      <c r="AH39" s="4"/>
      <c r="AI39" s="5">
        <v>134975396274</v>
      </c>
      <c r="AK39" s="11">
        <v>3.117056101880321E-3</v>
      </c>
    </row>
    <row r="40" spans="1:37">
      <c r="A40" s="1" t="s">
        <v>199</v>
      </c>
      <c r="C40" s="4" t="s">
        <v>112</v>
      </c>
      <c r="D40" s="4"/>
      <c r="E40" s="4" t="s">
        <v>112</v>
      </c>
      <c r="F40" s="4"/>
      <c r="G40" s="4" t="s">
        <v>200</v>
      </c>
      <c r="H40" s="4"/>
      <c r="I40" s="4" t="s">
        <v>201</v>
      </c>
      <c r="J40" s="4"/>
      <c r="K40" s="5">
        <v>18</v>
      </c>
      <c r="L40" s="4"/>
      <c r="M40" s="5">
        <v>18</v>
      </c>
      <c r="N40" s="4"/>
      <c r="O40" s="5">
        <v>500000</v>
      </c>
      <c r="P40" s="4"/>
      <c r="Q40" s="5">
        <v>490020888125</v>
      </c>
      <c r="R40" s="4"/>
      <c r="S40" s="5">
        <v>499904375906</v>
      </c>
      <c r="T40" s="4"/>
      <c r="U40" s="5">
        <v>0</v>
      </c>
      <c r="V40" s="4"/>
      <c r="W40" s="5">
        <v>0</v>
      </c>
      <c r="X40" s="4"/>
      <c r="Y40" s="5">
        <v>400000</v>
      </c>
      <c r="Z40" s="4"/>
      <c r="AA40" s="5">
        <v>396360022625</v>
      </c>
      <c r="AB40" s="5"/>
      <c r="AC40" s="5">
        <v>100000</v>
      </c>
      <c r="AD40" s="4"/>
      <c r="AE40" s="5">
        <v>999990</v>
      </c>
      <c r="AF40" s="4"/>
      <c r="AG40" s="5">
        <v>98004177625</v>
      </c>
      <c r="AH40" s="4"/>
      <c r="AI40" s="5">
        <v>99980875181</v>
      </c>
      <c r="AK40" s="11">
        <v>2.3089096654447271E-3</v>
      </c>
    </row>
    <row r="41" spans="1:37">
      <c r="A41" s="1" t="s">
        <v>202</v>
      </c>
      <c r="C41" s="4" t="s">
        <v>112</v>
      </c>
      <c r="D41" s="4"/>
      <c r="E41" s="4" t="s">
        <v>112</v>
      </c>
      <c r="F41" s="4"/>
      <c r="G41" s="4" t="s">
        <v>186</v>
      </c>
      <c r="H41" s="4"/>
      <c r="I41" s="4" t="s">
        <v>203</v>
      </c>
      <c r="J41" s="4"/>
      <c r="K41" s="5">
        <v>18</v>
      </c>
      <c r="L41" s="4"/>
      <c r="M41" s="5">
        <v>18</v>
      </c>
      <c r="N41" s="4"/>
      <c r="O41" s="5">
        <v>0</v>
      </c>
      <c r="P41" s="4"/>
      <c r="Q41" s="5">
        <v>0</v>
      </c>
      <c r="R41" s="4"/>
      <c r="S41" s="5">
        <v>0</v>
      </c>
      <c r="T41" s="4"/>
      <c r="U41" s="5">
        <v>700000</v>
      </c>
      <c r="V41" s="4"/>
      <c r="W41" s="5">
        <v>685160000000</v>
      </c>
      <c r="X41" s="4"/>
      <c r="Y41" s="5">
        <v>0</v>
      </c>
      <c r="Z41" s="4"/>
      <c r="AA41" s="5">
        <v>0</v>
      </c>
      <c r="AB41" s="5"/>
      <c r="AC41" s="5">
        <v>700000</v>
      </c>
      <c r="AD41" s="4"/>
      <c r="AE41" s="5">
        <v>979240</v>
      </c>
      <c r="AF41" s="4"/>
      <c r="AG41" s="5">
        <v>685160000000</v>
      </c>
      <c r="AH41" s="4"/>
      <c r="AI41" s="5">
        <v>685343758925</v>
      </c>
      <c r="AK41" s="11">
        <v>1.5826995175521993E-2</v>
      </c>
    </row>
    <row r="42" spans="1:37" ht="24.75" thickBot="1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8">
        <f>SUM(Q9:Q41)</f>
        <v>6316647934990</v>
      </c>
      <c r="R42" s="4"/>
      <c r="S42" s="8">
        <f>SUM(S9:S41)</f>
        <v>6787038676001</v>
      </c>
      <c r="T42" s="4"/>
      <c r="U42" s="4"/>
      <c r="V42" s="4"/>
      <c r="W42" s="8">
        <f>SUM(W9:W41)</f>
        <v>685160000000</v>
      </c>
      <c r="X42" s="4"/>
      <c r="Y42" s="4"/>
      <c r="Z42" s="4"/>
      <c r="AA42" s="8">
        <f>SUM(AA9:AA41)</f>
        <v>1294687843495</v>
      </c>
      <c r="AB42" s="4"/>
      <c r="AC42" s="4"/>
      <c r="AD42" s="4"/>
      <c r="AE42" s="4"/>
      <c r="AF42" s="4"/>
      <c r="AG42" s="8">
        <f>SUM(AG9:AG41)</f>
        <v>5757514585079</v>
      </c>
      <c r="AH42" s="4"/>
      <c r="AI42" s="8">
        <f>SUM(AI9:AI41)</f>
        <v>6238531336397</v>
      </c>
      <c r="AK42" s="12">
        <f>SUM(AK9:AK41)</f>
        <v>0.14406960605926128</v>
      </c>
    </row>
    <row r="43" spans="1:37" ht="24.75" thickTop="1"/>
    <row r="45" spans="1:37">
      <c r="AK45" s="15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3"/>
  <sheetViews>
    <sheetView rightToLeft="1" workbookViewId="0">
      <selection activeCell="I12" sqref="I12"/>
    </sheetView>
  </sheetViews>
  <sheetFormatPr defaultRowHeight="2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4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24.75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24.75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6" spans="1:19" ht="24.75">
      <c r="A6" s="28" t="s">
        <v>205</v>
      </c>
      <c r="C6" s="29" t="s">
        <v>206</v>
      </c>
      <c r="D6" s="29" t="s">
        <v>206</v>
      </c>
      <c r="E6" s="29" t="s">
        <v>206</v>
      </c>
      <c r="F6" s="29" t="s">
        <v>206</v>
      </c>
      <c r="G6" s="29" t="s">
        <v>206</v>
      </c>
      <c r="H6" s="29" t="s">
        <v>206</v>
      </c>
      <c r="I6" s="29" t="s">
        <v>206</v>
      </c>
      <c r="K6" s="29" t="s">
        <v>243</v>
      </c>
      <c r="M6" s="29" t="s">
        <v>5</v>
      </c>
      <c r="N6" s="29" t="s">
        <v>5</v>
      </c>
      <c r="O6" s="29" t="s">
        <v>5</v>
      </c>
      <c r="Q6" s="29" t="s">
        <v>6</v>
      </c>
      <c r="R6" s="29" t="s">
        <v>6</v>
      </c>
      <c r="S6" s="29" t="s">
        <v>6</v>
      </c>
    </row>
    <row r="7" spans="1:19" ht="24.75">
      <c r="A7" s="29" t="s">
        <v>205</v>
      </c>
      <c r="C7" s="29" t="s">
        <v>207</v>
      </c>
      <c r="E7" s="29" t="s">
        <v>208</v>
      </c>
      <c r="G7" s="29" t="s">
        <v>209</v>
      </c>
      <c r="I7" s="29" t="s">
        <v>109</v>
      </c>
      <c r="K7" s="29" t="s">
        <v>210</v>
      </c>
      <c r="M7" s="29" t="s">
        <v>211</v>
      </c>
      <c r="O7" s="29" t="s">
        <v>212</v>
      </c>
      <c r="Q7" s="29" t="s">
        <v>210</v>
      </c>
      <c r="S7" s="29" t="s">
        <v>204</v>
      </c>
    </row>
    <row r="8" spans="1:19">
      <c r="A8" s="1" t="s">
        <v>213</v>
      </c>
      <c r="C8" s="4" t="s">
        <v>214</v>
      </c>
      <c r="E8" s="1" t="s">
        <v>215</v>
      </c>
      <c r="G8" s="4" t="s">
        <v>216</v>
      </c>
      <c r="H8" s="4"/>
      <c r="I8" s="5">
        <v>8</v>
      </c>
      <c r="J8" s="4"/>
      <c r="K8" s="5">
        <v>602904961540</v>
      </c>
      <c r="L8" s="4"/>
      <c r="M8" s="5">
        <v>2009016719370</v>
      </c>
      <c r="N8" s="4"/>
      <c r="O8" s="5">
        <v>2352301120000</v>
      </c>
      <c r="P8" s="4"/>
      <c r="Q8" s="5">
        <v>259620560910</v>
      </c>
      <c r="R8" s="4"/>
      <c r="S8" s="11">
        <v>5.9955508625833273E-3</v>
      </c>
    </row>
    <row r="9" spans="1:19">
      <c r="A9" s="1" t="s">
        <v>217</v>
      </c>
      <c r="C9" s="4" t="s">
        <v>218</v>
      </c>
      <c r="E9" s="1" t="s">
        <v>215</v>
      </c>
      <c r="G9" s="4" t="s">
        <v>219</v>
      </c>
      <c r="H9" s="4"/>
      <c r="I9" s="5">
        <v>8</v>
      </c>
      <c r="J9" s="4"/>
      <c r="K9" s="5">
        <v>573900697063</v>
      </c>
      <c r="L9" s="4"/>
      <c r="M9" s="5">
        <v>1736363493661</v>
      </c>
      <c r="N9" s="4"/>
      <c r="O9" s="5">
        <v>2039188453941</v>
      </c>
      <c r="P9" s="4"/>
      <c r="Q9" s="5">
        <v>271075736783</v>
      </c>
      <c r="R9" s="4"/>
      <c r="S9" s="11">
        <v>6.2600911183538143E-3</v>
      </c>
    </row>
    <row r="10" spans="1:19">
      <c r="A10" s="1" t="s">
        <v>220</v>
      </c>
      <c r="C10" s="4" t="s">
        <v>221</v>
      </c>
      <c r="E10" s="1" t="s">
        <v>215</v>
      </c>
      <c r="G10" s="4" t="s">
        <v>222</v>
      </c>
      <c r="H10" s="4"/>
      <c r="I10" s="5">
        <v>8</v>
      </c>
      <c r="J10" s="4"/>
      <c r="K10" s="5">
        <v>299094362177</v>
      </c>
      <c r="L10" s="4"/>
      <c r="M10" s="5">
        <v>52540253487</v>
      </c>
      <c r="N10" s="4"/>
      <c r="O10" s="5">
        <v>420000</v>
      </c>
      <c r="P10" s="4"/>
      <c r="Q10" s="5">
        <v>351634195664</v>
      </c>
      <c r="R10" s="4"/>
      <c r="S10" s="11">
        <v>8.1204689556846447E-3</v>
      </c>
    </row>
    <row r="11" spans="1:19" ht="24.75" thickBot="1">
      <c r="K11" s="16">
        <f>SUM(SUM(K8:K10))</f>
        <v>1475900020780</v>
      </c>
      <c r="M11" s="16">
        <f>SUM(M8:M10)</f>
        <v>3797920466518</v>
      </c>
      <c r="O11" s="16">
        <f>SUM(O8:O10)</f>
        <v>4391489993941</v>
      </c>
      <c r="Q11" s="16">
        <f>SUM(Q8:Q10)</f>
        <v>882330493357</v>
      </c>
      <c r="S11" s="12">
        <f>SUM(S8:S10)</f>
        <v>2.0376110936621786E-2</v>
      </c>
    </row>
    <row r="12" spans="1:19" ht="24.75" thickTop="1"/>
    <row r="13" spans="1:19">
      <c r="S13" s="15"/>
    </row>
  </sheetData>
  <mergeCells count="17"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  <mergeCell ref="A4:S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L12"/>
  <sheetViews>
    <sheetView rightToLeft="1" workbookViewId="0">
      <selection activeCell="E18" sqref="E18"/>
    </sheetView>
  </sheetViews>
  <sheetFormatPr defaultRowHeight="24"/>
  <cols>
    <col min="1" max="1" width="25" style="1" bestFit="1" customWidth="1"/>
    <col min="2" max="2" width="1" style="1" customWidth="1"/>
    <col min="3" max="3" width="18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0" width="9.140625" style="1"/>
    <col min="11" max="11" width="18" style="1" bestFit="1" customWidth="1"/>
    <col min="12" max="12" width="14.28515625" style="1" bestFit="1" customWidth="1"/>
    <col min="13" max="16384" width="9.140625" style="1"/>
  </cols>
  <sheetData>
    <row r="2" spans="1:12" ht="24.75">
      <c r="A2" s="27" t="s">
        <v>0</v>
      </c>
      <c r="B2" s="27"/>
      <c r="C2" s="27"/>
      <c r="D2" s="27"/>
      <c r="E2" s="27"/>
      <c r="F2" s="27"/>
      <c r="G2" s="27"/>
    </row>
    <row r="3" spans="1:12" ht="24.75">
      <c r="A3" s="27" t="s">
        <v>223</v>
      </c>
      <c r="B3" s="27"/>
      <c r="C3" s="27"/>
      <c r="D3" s="27"/>
      <c r="E3" s="27"/>
      <c r="F3" s="27"/>
      <c r="G3" s="27"/>
    </row>
    <row r="4" spans="1:12" ht="24.75">
      <c r="A4" s="27" t="s">
        <v>2</v>
      </c>
      <c r="B4" s="27"/>
      <c r="C4" s="27"/>
      <c r="D4" s="27"/>
      <c r="E4" s="27"/>
      <c r="F4" s="27"/>
      <c r="G4" s="27"/>
    </row>
    <row r="6" spans="1:12" ht="24.75">
      <c r="A6" s="29" t="s">
        <v>227</v>
      </c>
      <c r="C6" s="29" t="s">
        <v>210</v>
      </c>
      <c r="E6" s="29" t="s">
        <v>257</v>
      </c>
      <c r="G6" s="29" t="s">
        <v>13</v>
      </c>
      <c r="K6" s="3"/>
    </row>
    <row r="7" spans="1:12">
      <c r="A7" s="1" t="s">
        <v>265</v>
      </c>
      <c r="C7" s="3">
        <f>'سرمایه‌گذاری در سهام'!I86</f>
        <v>-419835715225</v>
      </c>
      <c r="E7" s="11">
        <f>C7/$C$11</f>
        <v>1.4658892003632844</v>
      </c>
      <c r="G7" s="11">
        <v>1.0687342134196877E-2</v>
      </c>
      <c r="K7" s="3"/>
      <c r="L7" s="3"/>
    </row>
    <row r="8" spans="1:12">
      <c r="A8" s="1" t="s">
        <v>266</v>
      </c>
      <c r="C8" s="3">
        <f>'سرمایه‌گذاری در اوراق بهادار'!I41</f>
        <v>95107374758</v>
      </c>
      <c r="E8" s="11">
        <f t="shared" ref="E8:E10" si="0">C8/$C$11</f>
        <v>-0.3320748294554669</v>
      </c>
      <c r="G8" s="11">
        <v>2.1963634188666412E-3</v>
      </c>
      <c r="K8" s="3"/>
      <c r="L8" s="3"/>
    </row>
    <row r="9" spans="1:12">
      <c r="A9" s="1" t="s">
        <v>267</v>
      </c>
      <c r="C9" s="3">
        <f>'درآمد سپرده بانکی'!E11</f>
        <v>4788865069</v>
      </c>
      <c r="E9" s="11">
        <f t="shared" si="0"/>
        <v>-1.6720696529788845E-2</v>
      </c>
      <c r="G9" s="11">
        <v>1.105917189093177E-4</v>
      </c>
      <c r="K9" s="3"/>
    </row>
    <row r="10" spans="1:12">
      <c r="A10" s="1" t="s">
        <v>264</v>
      </c>
      <c r="C10" s="3">
        <f>'سایر درآمدها'!C9</f>
        <v>33536031590</v>
      </c>
      <c r="E10" s="11">
        <f t="shared" si="0"/>
        <v>-0.11709367437802873</v>
      </c>
      <c r="G10" s="11">
        <v>7.7446478977737066E-4</v>
      </c>
      <c r="K10" s="3"/>
    </row>
    <row r="11" spans="1:12" ht="24.75" thickBot="1">
      <c r="C11" s="16">
        <f>SUM(C7:C10)</f>
        <v>-286403443808</v>
      </c>
      <c r="E11" s="21">
        <f>SUM(E7:E10)</f>
        <v>0.99999999999999989</v>
      </c>
      <c r="G11" s="21">
        <f>SUM(G7:G10)</f>
        <v>1.3768762061750206E-2</v>
      </c>
      <c r="K11" s="22"/>
    </row>
    <row r="12" spans="1:12" ht="24.75" thickTop="1">
      <c r="K12" s="3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T23"/>
  <sheetViews>
    <sheetView rightToLeft="1" topLeftCell="A4" workbookViewId="0">
      <selection activeCell="I20" sqref="I20"/>
    </sheetView>
  </sheetViews>
  <sheetFormatPr defaultRowHeight="24"/>
  <cols>
    <col min="1" max="1" width="34.85546875" style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5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5.425781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5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24.75">
      <c r="A3" s="27" t="s">
        <v>223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24.75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6" spans="1:19" ht="24.75">
      <c r="A6" s="29" t="s">
        <v>224</v>
      </c>
      <c r="B6" s="29" t="s">
        <v>224</v>
      </c>
      <c r="C6" s="29" t="s">
        <v>224</v>
      </c>
      <c r="D6" s="29" t="s">
        <v>224</v>
      </c>
      <c r="E6" s="29" t="s">
        <v>224</v>
      </c>
      <c r="F6" s="29" t="s">
        <v>224</v>
      </c>
      <c r="G6" s="29" t="s">
        <v>224</v>
      </c>
      <c r="I6" s="29" t="s">
        <v>225</v>
      </c>
      <c r="J6" s="29" t="s">
        <v>225</v>
      </c>
      <c r="K6" s="29" t="s">
        <v>225</v>
      </c>
      <c r="L6" s="29" t="s">
        <v>225</v>
      </c>
      <c r="M6" s="29" t="s">
        <v>225</v>
      </c>
      <c r="O6" s="29" t="s">
        <v>226</v>
      </c>
      <c r="P6" s="29" t="s">
        <v>226</v>
      </c>
      <c r="Q6" s="29" t="s">
        <v>226</v>
      </c>
      <c r="R6" s="29" t="s">
        <v>226</v>
      </c>
      <c r="S6" s="29" t="s">
        <v>226</v>
      </c>
    </row>
    <row r="7" spans="1:19" ht="24.75">
      <c r="A7" s="29" t="s">
        <v>227</v>
      </c>
      <c r="C7" s="29" t="s">
        <v>228</v>
      </c>
      <c r="E7" s="29" t="s">
        <v>108</v>
      </c>
      <c r="G7" s="29" t="s">
        <v>109</v>
      </c>
      <c r="I7" s="29" t="s">
        <v>229</v>
      </c>
      <c r="K7" s="29" t="s">
        <v>230</v>
      </c>
      <c r="M7" s="29" t="s">
        <v>231</v>
      </c>
      <c r="O7" s="29" t="s">
        <v>229</v>
      </c>
      <c r="Q7" s="29" t="s">
        <v>230</v>
      </c>
      <c r="S7" s="29" t="s">
        <v>231</v>
      </c>
    </row>
    <row r="8" spans="1:19">
      <c r="A8" s="1" t="s">
        <v>202</v>
      </c>
      <c r="C8" s="4" t="s">
        <v>268</v>
      </c>
      <c r="D8" s="4"/>
      <c r="E8" s="4" t="s">
        <v>203</v>
      </c>
      <c r="F8" s="4"/>
      <c r="G8" s="5">
        <v>18</v>
      </c>
      <c r="H8" s="4"/>
      <c r="I8" s="5">
        <v>8924184167</v>
      </c>
      <c r="J8" s="4"/>
      <c r="K8" s="5">
        <v>0</v>
      </c>
      <c r="L8" s="4"/>
      <c r="M8" s="5">
        <v>8924184167</v>
      </c>
      <c r="N8" s="4"/>
      <c r="O8" s="5">
        <v>8924184167</v>
      </c>
      <c r="P8" s="4"/>
      <c r="Q8" s="5">
        <v>0</v>
      </c>
      <c r="R8" s="4"/>
      <c r="S8" s="5">
        <v>8924184167</v>
      </c>
    </row>
    <row r="9" spans="1:19">
      <c r="A9" s="1" t="s">
        <v>190</v>
      </c>
      <c r="C9" s="4" t="s">
        <v>268</v>
      </c>
      <c r="D9" s="4"/>
      <c r="E9" s="4" t="s">
        <v>192</v>
      </c>
      <c r="F9" s="4"/>
      <c r="G9" s="5">
        <v>16</v>
      </c>
      <c r="H9" s="4"/>
      <c r="I9" s="5">
        <v>12914652893</v>
      </c>
      <c r="J9" s="4"/>
      <c r="K9" s="5">
        <v>0</v>
      </c>
      <c r="L9" s="4"/>
      <c r="M9" s="5">
        <v>12914652893</v>
      </c>
      <c r="N9" s="4"/>
      <c r="O9" s="5">
        <v>12914652893</v>
      </c>
      <c r="P9" s="4"/>
      <c r="Q9" s="5">
        <v>0</v>
      </c>
      <c r="R9" s="4"/>
      <c r="S9" s="5">
        <v>12914652893</v>
      </c>
    </row>
    <row r="10" spans="1:19">
      <c r="A10" s="1" t="s">
        <v>187</v>
      </c>
      <c r="C10" s="4" t="s">
        <v>268</v>
      </c>
      <c r="D10" s="4"/>
      <c r="E10" s="4" t="s">
        <v>189</v>
      </c>
      <c r="F10" s="4"/>
      <c r="G10" s="5">
        <v>16</v>
      </c>
      <c r="H10" s="4"/>
      <c r="I10" s="5">
        <v>1404300466</v>
      </c>
      <c r="J10" s="4"/>
      <c r="K10" s="5">
        <v>0</v>
      </c>
      <c r="L10" s="4"/>
      <c r="M10" s="5">
        <v>1404300466</v>
      </c>
      <c r="N10" s="4"/>
      <c r="O10" s="5">
        <v>1404300466</v>
      </c>
      <c r="P10" s="4"/>
      <c r="Q10" s="5">
        <v>0</v>
      </c>
      <c r="R10" s="4"/>
      <c r="S10" s="5">
        <v>1404300466</v>
      </c>
    </row>
    <row r="11" spans="1:19">
      <c r="A11" s="1" t="s">
        <v>193</v>
      </c>
      <c r="C11" s="4" t="s">
        <v>268</v>
      </c>
      <c r="D11" s="4"/>
      <c r="E11" s="4" t="s">
        <v>195</v>
      </c>
      <c r="F11" s="4"/>
      <c r="G11" s="5">
        <v>16</v>
      </c>
      <c r="H11" s="4"/>
      <c r="I11" s="5">
        <v>2014301310</v>
      </c>
      <c r="J11" s="4"/>
      <c r="K11" s="5">
        <v>0</v>
      </c>
      <c r="L11" s="4"/>
      <c r="M11" s="5">
        <v>2014301310</v>
      </c>
      <c r="N11" s="4"/>
      <c r="O11" s="5">
        <v>2014301310</v>
      </c>
      <c r="P11" s="4"/>
      <c r="Q11" s="5">
        <v>0</v>
      </c>
      <c r="R11" s="4"/>
      <c r="S11" s="5">
        <v>2014301310</v>
      </c>
    </row>
    <row r="12" spans="1:19">
      <c r="A12" s="1" t="s">
        <v>184</v>
      </c>
      <c r="C12" s="4" t="s">
        <v>268</v>
      </c>
      <c r="D12" s="4"/>
      <c r="E12" s="4" t="s">
        <v>186</v>
      </c>
      <c r="F12" s="4"/>
      <c r="G12" s="5">
        <v>15</v>
      </c>
      <c r="H12" s="4"/>
      <c r="I12" s="5">
        <v>960735617</v>
      </c>
      <c r="J12" s="4"/>
      <c r="K12" s="5">
        <v>0</v>
      </c>
      <c r="L12" s="4"/>
      <c r="M12" s="5">
        <v>960735617</v>
      </c>
      <c r="N12" s="4"/>
      <c r="O12" s="5">
        <v>960735617</v>
      </c>
      <c r="P12" s="4"/>
      <c r="Q12" s="5">
        <v>0</v>
      </c>
      <c r="R12" s="4"/>
      <c r="S12" s="5">
        <v>960735617</v>
      </c>
    </row>
    <row r="13" spans="1:19">
      <c r="A13" s="1" t="s">
        <v>196</v>
      </c>
      <c r="C13" s="4" t="s">
        <v>268</v>
      </c>
      <c r="D13" s="4"/>
      <c r="E13" s="4" t="s">
        <v>198</v>
      </c>
      <c r="F13" s="4"/>
      <c r="G13" s="5">
        <v>18</v>
      </c>
      <c r="H13" s="4"/>
      <c r="I13" s="5">
        <v>1924587530</v>
      </c>
      <c r="J13" s="4"/>
      <c r="K13" s="5">
        <v>0</v>
      </c>
      <c r="L13" s="4"/>
      <c r="M13" s="5">
        <v>1924587530</v>
      </c>
      <c r="N13" s="4"/>
      <c r="O13" s="5">
        <v>1924587530</v>
      </c>
      <c r="P13" s="4"/>
      <c r="Q13" s="5">
        <v>0</v>
      </c>
      <c r="R13" s="4"/>
      <c r="S13" s="5">
        <v>1924587530</v>
      </c>
    </row>
    <row r="14" spans="1:19">
      <c r="A14" s="1" t="s">
        <v>199</v>
      </c>
      <c r="C14" s="4" t="s">
        <v>268</v>
      </c>
      <c r="D14" s="4"/>
      <c r="E14" s="4" t="s">
        <v>201</v>
      </c>
      <c r="F14" s="4"/>
      <c r="G14" s="5">
        <v>18</v>
      </c>
      <c r="H14" s="4"/>
      <c r="I14" s="5">
        <v>5944108868</v>
      </c>
      <c r="J14" s="4"/>
      <c r="K14" s="5">
        <v>0</v>
      </c>
      <c r="L14" s="4"/>
      <c r="M14" s="5">
        <v>5944108868</v>
      </c>
      <c r="N14" s="4"/>
      <c r="O14" s="5">
        <v>5944108868</v>
      </c>
      <c r="P14" s="4"/>
      <c r="Q14" s="5">
        <v>0</v>
      </c>
      <c r="R14" s="4"/>
      <c r="S14" s="5">
        <v>5944108868</v>
      </c>
    </row>
    <row r="15" spans="1:19">
      <c r="A15" s="1" t="s">
        <v>213</v>
      </c>
      <c r="C15" s="5">
        <v>1</v>
      </c>
      <c r="D15" s="4"/>
      <c r="E15" s="4" t="s">
        <v>268</v>
      </c>
      <c r="F15" s="4"/>
      <c r="G15" s="5">
        <v>8</v>
      </c>
      <c r="H15" s="4"/>
      <c r="I15" s="5">
        <v>162886984</v>
      </c>
      <c r="J15" s="4"/>
      <c r="K15" s="5">
        <v>0</v>
      </c>
      <c r="L15" s="4"/>
      <c r="M15" s="5">
        <v>162886984</v>
      </c>
      <c r="N15" s="4"/>
      <c r="O15" s="5">
        <v>162886984</v>
      </c>
      <c r="P15" s="4"/>
      <c r="Q15" s="5">
        <v>0</v>
      </c>
      <c r="R15" s="4"/>
      <c r="S15" s="5">
        <v>162886984</v>
      </c>
    </row>
    <row r="16" spans="1:19">
      <c r="A16" s="1" t="s">
        <v>217</v>
      </c>
      <c r="C16" s="5">
        <v>17</v>
      </c>
      <c r="D16" s="4"/>
      <c r="E16" s="4" t="s">
        <v>268</v>
      </c>
      <c r="F16" s="4"/>
      <c r="G16" s="5">
        <v>8</v>
      </c>
      <c r="H16" s="4"/>
      <c r="I16" s="5">
        <v>2085724598</v>
      </c>
      <c r="J16" s="4"/>
      <c r="K16" s="5">
        <v>0</v>
      </c>
      <c r="L16" s="4"/>
      <c r="M16" s="5">
        <v>2085724598</v>
      </c>
      <c r="N16" s="4"/>
      <c r="O16" s="5">
        <v>2085724598</v>
      </c>
      <c r="P16" s="4"/>
      <c r="Q16" s="5">
        <v>0</v>
      </c>
      <c r="R16" s="4"/>
      <c r="S16" s="5">
        <v>2085724598</v>
      </c>
    </row>
    <row r="17" spans="1:20">
      <c r="A17" s="1" t="s">
        <v>220</v>
      </c>
      <c r="C17" s="5">
        <v>17</v>
      </c>
      <c r="D17" s="4"/>
      <c r="E17" s="4" t="s">
        <v>268</v>
      </c>
      <c r="F17" s="4"/>
      <c r="G17" s="5">
        <v>8</v>
      </c>
      <c r="H17" s="4"/>
      <c r="I17" s="5">
        <v>2540253487</v>
      </c>
      <c r="J17" s="4"/>
      <c r="K17" s="5">
        <v>0</v>
      </c>
      <c r="L17" s="4"/>
      <c r="M17" s="5">
        <v>2540253487</v>
      </c>
      <c r="N17" s="4"/>
      <c r="O17" s="5">
        <v>2540253487</v>
      </c>
      <c r="P17" s="4"/>
      <c r="Q17" s="5">
        <v>0</v>
      </c>
      <c r="R17" s="4"/>
      <c r="S17" s="5">
        <v>2540253487</v>
      </c>
    </row>
    <row r="18" spans="1:20" ht="24.75" thickBot="1">
      <c r="I18" s="8">
        <f>SUM(I8:I17)</f>
        <v>38875735920</v>
      </c>
      <c r="J18" s="4"/>
      <c r="K18" s="8">
        <f>SUM(K8:K17)</f>
        <v>0</v>
      </c>
      <c r="L18" s="4"/>
      <c r="M18" s="8">
        <f>SUM(M8:M17)</f>
        <v>38875735920</v>
      </c>
      <c r="N18" s="4"/>
      <c r="O18" s="8">
        <f>SUM(O8:O17)</f>
        <v>38875735920</v>
      </c>
      <c r="P18" s="4"/>
      <c r="Q18" s="8">
        <f>SUM(Q8:Q17)</f>
        <v>0</v>
      </c>
      <c r="R18" s="4"/>
      <c r="S18" s="8">
        <f>SUM(S8:S17)</f>
        <v>38875735920</v>
      </c>
    </row>
    <row r="19" spans="1:20" ht="24.75" thickTop="1"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20">
      <c r="O20" s="3"/>
      <c r="S20" s="3"/>
    </row>
    <row r="22" spans="1:20"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>
        <f t="shared" ref="T22" si="0">SUM(T15:T17)</f>
        <v>0</v>
      </c>
    </row>
    <row r="23" spans="1:20">
      <c r="M23" s="3"/>
      <c r="O23" s="3"/>
      <c r="S23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  <pageSetup orientation="portrait" horizontalDpi="90" verticalDpi="9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26"/>
  <sheetViews>
    <sheetView rightToLeft="1" workbookViewId="0">
      <selection activeCell="K26" sqref="K26"/>
    </sheetView>
  </sheetViews>
  <sheetFormatPr defaultRowHeight="24"/>
  <cols>
    <col min="1" max="1" width="26.425781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5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24.75">
      <c r="A3" s="27" t="s">
        <v>223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24.75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6" spans="1:19" ht="24.75">
      <c r="A6" s="28" t="s">
        <v>3</v>
      </c>
      <c r="C6" s="29" t="s">
        <v>233</v>
      </c>
      <c r="D6" s="29" t="s">
        <v>233</v>
      </c>
      <c r="E6" s="29" t="s">
        <v>233</v>
      </c>
      <c r="F6" s="29" t="s">
        <v>233</v>
      </c>
      <c r="G6" s="29" t="s">
        <v>233</v>
      </c>
      <c r="I6" s="29" t="s">
        <v>225</v>
      </c>
      <c r="J6" s="29" t="s">
        <v>225</v>
      </c>
      <c r="K6" s="29" t="s">
        <v>225</v>
      </c>
      <c r="L6" s="29" t="s">
        <v>225</v>
      </c>
      <c r="M6" s="29" t="s">
        <v>225</v>
      </c>
      <c r="O6" s="29" t="s">
        <v>226</v>
      </c>
      <c r="P6" s="29" t="s">
        <v>226</v>
      </c>
      <c r="Q6" s="29" t="s">
        <v>226</v>
      </c>
      <c r="R6" s="29" t="s">
        <v>226</v>
      </c>
      <c r="S6" s="29" t="s">
        <v>226</v>
      </c>
    </row>
    <row r="7" spans="1:19" ht="24.75">
      <c r="A7" s="29" t="s">
        <v>3</v>
      </c>
      <c r="C7" s="29" t="s">
        <v>234</v>
      </c>
      <c r="E7" s="29" t="s">
        <v>235</v>
      </c>
      <c r="G7" s="29" t="s">
        <v>236</v>
      </c>
      <c r="I7" s="29" t="s">
        <v>237</v>
      </c>
      <c r="K7" s="29" t="s">
        <v>230</v>
      </c>
      <c r="M7" s="29" t="s">
        <v>238</v>
      </c>
      <c r="O7" s="29" t="s">
        <v>237</v>
      </c>
      <c r="Q7" s="29" t="s">
        <v>230</v>
      </c>
      <c r="S7" s="29" t="s">
        <v>238</v>
      </c>
    </row>
    <row r="8" spans="1:19">
      <c r="A8" s="1" t="s">
        <v>82</v>
      </c>
      <c r="C8" s="4" t="s">
        <v>239</v>
      </c>
      <c r="D8" s="4"/>
      <c r="E8" s="5">
        <v>6300003</v>
      </c>
      <c r="F8" s="4"/>
      <c r="G8" s="5">
        <v>4500</v>
      </c>
      <c r="H8" s="4"/>
      <c r="I8" s="5">
        <v>28350013500</v>
      </c>
      <c r="J8" s="4"/>
      <c r="K8" s="5">
        <v>2705019875</v>
      </c>
      <c r="L8" s="4"/>
      <c r="M8" s="5">
        <f>I8-K8</f>
        <v>25644993625</v>
      </c>
      <c r="N8" s="4"/>
      <c r="O8" s="5">
        <v>28350013500</v>
      </c>
      <c r="P8" s="4"/>
      <c r="Q8" s="5">
        <v>2705019875</v>
      </c>
      <c r="R8" s="4"/>
      <c r="S8" s="5">
        <f>O8-Q8</f>
        <v>25644993625</v>
      </c>
    </row>
    <row r="9" spans="1:19">
      <c r="A9" s="1" t="s">
        <v>75</v>
      </c>
      <c r="C9" s="4" t="s">
        <v>240</v>
      </c>
      <c r="D9" s="4"/>
      <c r="E9" s="5">
        <v>1516418</v>
      </c>
      <c r="F9" s="4"/>
      <c r="G9" s="5">
        <v>1300</v>
      </c>
      <c r="H9" s="4"/>
      <c r="I9" s="5">
        <v>1971343400</v>
      </c>
      <c r="J9" s="4"/>
      <c r="K9" s="5">
        <v>118052116</v>
      </c>
      <c r="L9" s="4"/>
      <c r="M9" s="5">
        <f t="shared" ref="M9:M24" si="0">I9-K9</f>
        <v>1853291284</v>
      </c>
      <c r="N9" s="4"/>
      <c r="O9" s="5">
        <v>1971343400</v>
      </c>
      <c r="P9" s="4"/>
      <c r="Q9" s="5">
        <v>118052116</v>
      </c>
      <c r="R9" s="4"/>
      <c r="S9" s="5">
        <f t="shared" ref="S9:S24" si="1">O9-Q9</f>
        <v>1853291284</v>
      </c>
    </row>
    <row r="10" spans="1:19">
      <c r="A10" s="1" t="s">
        <v>72</v>
      </c>
      <c r="C10" s="4" t="s">
        <v>241</v>
      </c>
      <c r="D10" s="4"/>
      <c r="E10" s="5">
        <v>8743455</v>
      </c>
      <c r="F10" s="4"/>
      <c r="G10" s="5">
        <v>2100</v>
      </c>
      <c r="H10" s="4"/>
      <c r="I10" s="5">
        <v>18361255500</v>
      </c>
      <c r="J10" s="4"/>
      <c r="K10" s="5">
        <v>2610707304</v>
      </c>
      <c r="L10" s="4"/>
      <c r="M10" s="5">
        <f t="shared" si="0"/>
        <v>15750548196</v>
      </c>
      <c r="N10" s="4"/>
      <c r="O10" s="5">
        <v>18361255500</v>
      </c>
      <c r="P10" s="4"/>
      <c r="Q10" s="5">
        <v>2610707304</v>
      </c>
      <c r="R10" s="4"/>
      <c r="S10" s="5">
        <f t="shared" si="1"/>
        <v>15750548196</v>
      </c>
    </row>
    <row r="11" spans="1:19">
      <c r="A11" s="1" t="s">
        <v>43</v>
      </c>
      <c r="C11" s="4" t="s">
        <v>242</v>
      </c>
      <c r="D11" s="4"/>
      <c r="E11" s="5">
        <v>1100000</v>
      </c>
      <c r="F11" s="4"/>
      <c r="G11" s="5">
        <v>6730</v>
      </c>
      <c r="H11" s="4"/>
      <c r="I11" s="5">
        <v>7403000000</v>
      </c>
      <c r="J11" s="4"/>
      <c r="K11" s="5">
        <v>824558125</v>
      </c>
      <c r="L11" s="4"/>
      <c r="M11" s="5">
        <f t="shared" si="0"/>
        <v>6578441875</v>
      </c>
      <c r="N11" s="4"/>
      <c r="O11" s="5">
        <v>7403000000</v>
      </c>
      <c r="P11" s="4"/>
      <c r="Q11" s="5">
        <v>824558125</v>
      </c>
      <c r="R11" s="4"/>
      <c r="S11" s="5">
        <f t="shared" si="1"/>
        <v>6578441875</v>
      </c>
    </row>
    <row r="12" spans="1:19">
      <c r="A12" s="1" t="s">
        <v>83</v>
      </c>
      <c r="C12" s="4" t="s">
        <v>243</v>
      </c>
      <c r="D12" s="4"/>
      <c r="E12" s="5">
        <v>10205153</v>
      </c>
      <c r="F12" s="4"/>
      <c r="G12" s="5">
        <v>3360</v>
      </c>
      <c r="H12" s="4"/>
      <c r="I12" s="5">
        <v>34289314080</v>
      </c>
      <c r="J12" s="4"/>
      <c r="K12" s="5">
        <v>1504508214</v>
      </c>
      <c r="L12" s="4"/>
      <c r="M12" s="5">
        <f t="shared" si="0"/>
        <v>32784805866</v>
      </c>
      <c r="N12" s="4"/>
      <c r="O12" s="5">
        <v>34289314080</v>
      </c>
      <c r="P12" s="4"/>
      <c r="Q12" s="5">
        <v>1504508214</v>
      </c>
      <c r="R12" s="4"/>
      <c r="S12" s="5">
        <f t="shared" si="1"/>
        <v>32784805866</v>
      </c>
    </row>
    <row r="13" spans="1:19">
      <c r="A13" s="1" t="s">
        <v>67</v>
      </c>
      <c r="C13" s="4" t="s">
        <v>244</v>
      </c>
      <c r="D13" s="4"/>
      <c r="E13" s="5">
        <v>16100000</v>
      </c>
      <c r="F13" s="4"/>
      <c r="G13" s="5">
        <v>265</v>
      </c>
      <c r="H13" s="4"/>
      <c r="I13" s="5">
        <v>4266500000</v>
      </c>
      <c r="J13" s="4"/>
      <c r="K13" s="5">
        <v>604483539</v>
      </c>
      <c r="L13" s="4"/>
      <c r="M13" s="5">
        <f t="shared" si="0"/>
        <v>3662016461</v>
      </c>
      <c r="N13" s="4"/>
      <c r="O13" s="5">
        <v>4266500000</v>
      </c>
      <c r="P13" s="4"/>
      <c r="Q13" s="5">
        <v>604483539</v>
      </c>
      <c r="R13" s="4"/>
      <c r="S13" s="5">
        <f t="shared" si="1"/>
        <v>3662016461</v>
      </c>
    </row>
    <row r="14" spans="1:19">
      <c r="A14" s="1" t="s">
        <v>56</v>
      </c>
      <c r="C14" s="4" t="s">
        <v>245</v>
      </c>
      <c r="D14" s="4"/>
      <c r="E14" s="5">
        <v>4100000</v>
      </c>
      <c r="F14" s="4"/>
      <c r="G14" s="5">
        <v>3456</v>
      </c>
      <c r="H14" s="4"/>
      <c r="I14" s="5">
        <v>14169600000</v>
      </c>
      <c r="J14" s="4"/>
      <c r="K14" s="5">
        <v>1818784478</v>
      </c>
      <c r="L14" s="4"/>
      <c r="M14" s="5">
        <f t="shared" si="0"/>
        <v>12350815522</v>
      </c>
      <c r="N14" s="4"/>
      <c r="O14" s="5">
        <v>14169600000</v>
      </c>
      <c r="P14" s="4"/>
      <c r="Q14" s="5">
        <v>1818784478</v>
      </c>
      <c r="R14" s="4"/>
      <c r="S14" s="5">
        <f t="shared" si="1"/>
        <v>12350815522</v>
      </c>
    </row>
    <row r="15" spans="1:19">
      <c r="A15" s="1" t="s">
        <v>33</v>
      </c>
      <c r="C15" s="4" t="s">
        <v>246</v>
      </c>
      <c r="D15" s="4"/>
      <c r="E15" s="5">
        <v>82518930</v>
      </c>
      <c r="F15" s="4"/>
      <c r="G15" s="5">
        <v>1800</v>
      </c>
      <c r="H15" s="4"/>
      <c r="I15" s="5">
        <v>148534074000</v>
      </c>
      <c r="J15" s="4"/>
      <c r="K15" s="5">
        <v>20214696462</v>
      </c>
      <c r="L15" s="4"/>
      <c r="M15" s="5">
        <f t="shared" si="0"/>
        <v>128319377538</v>
      </c>
      <c r="N15" s="4"/>
      <c r="O15" s="5">
        <v>148534074000</v>
      </c>
      <c r="P15" s="4"/>
      <c r="Q15" s="5">
        <v>20214696462</v>
      </c>
      <c r="R15" s="4"/>
      <c r="S15" s="5">
        <f t="shared" si="1"/>
        <v>128319377538</v>
      </c>
    </row>
    <row r="16" spans="1:19">
      <c r="A16" s="1" t="s">
        <v>41</v>
      </c>
      <c r="C16" s="4" t="s">
        <v>247</v>
      </c>
      <c r="D16" s="4"/>
      <c r="E16" s="5">
        <v>3780949</v>
      </c>
      <c r="F16" s="4"/>
      <c r="G16" s="5">
        <v>2780</v>
      </c>
      <c r="H16" s="4"/>
      <c r="I16" s="5">
        <v>10511038220</v>
      </c>
      <c r="J16" s="4"/>
      <c r="K16" s="5">
        <v>1338225428</v>
      </c>
      <c r="L16" s="4"/>
      <c r="M16" s="5">
        <f t="shared" si="0"/>
        <v>9172812792</v>
      </c>
      <c r="N16" s="4"/>
      <c r="O16" s="5">
        <v>10511038220</v>
      </c>
      <c r="P16" s="4"/>
      <c r="Q16" s="5">
        <v>1338225428</v>
      </c>
      <c r="R16" s="4"/>
      <c r="S16" s="5">
        <f t="shared" si="1"/>
        <v>9172812792</v>
      </c>
    </row>
    <row r="17" spans="1:19">
      <c r="A17" s="1" t="s">
        <v>87</v>
      </c>
      <c r="C17" s="4" t="s">
        <v>138</v>
      </c>
      <c r="D17" s="4"/>
      <c r="E17" s="5">
        <v>7206570</v>
      </c>
      <c r="F17" s="4"/>
      <c r="G17" s="5">
        <v>500</v>
      </c>
      <c r="H17" s="4"/>
      <c r="I17" s="5">
        <v>3603285000</v>
      </c>
      <c r="J17" s="4"/>
      <c r="K17" s="5">
        <v>501400507</v>
      </c>
      <c r="L17" s="4"/>
      <c r="M17" s="5">
        <f t="shared" si="0"/>
        <v>3101884493</v>
      </c>
      <c r="N17" s="4"/>
      <c r="O17" s="5">
        <v>3603285000</v>
      </c>
      <c r="P17" s="4"/>
      <c r="Q17" s="5">
        <v>501400507</v>
      </c>
      <c r="R17" s="4"/>
      <c r="S17" s="5">
        <f t="shared" si="1"/>
        <v>3101884493</v>
      </c>
    </row>
    <row r="18" spans="1:19">
      <c r="A18" s="1" t="s">
        <v>17</v>
      </c>
      <c r="C18" s="4" t="s">
        <v>248</v>
      </c>
      <c r="D18" s="4"/>
      <c r="E18" s="5">
        <v>20961128</v>
      </c>
      <c r="F18" s="4"/>
      <c r="G18" s="5">
        <v>12</v>
      </c>
      <c r="H18" s="4"/>
      <c r="I18" s="5">
        <v>251533536</v>
      </c>
      <c r="J18" s="4"/>
      <c r="K18" s="5">
        <v>15062858</v>
      </c>
      <c r="L18" s="4"/>
      <c r="M18" s="5">
        <f t="shared" si="0"/>
        <v>236470678</v>
      </c>
      <c r="N18" s="4"/>
      <c r="O18" s="5">
        <v>251533536</v>
      </c>
      <c r="P18" s="4"/>
      <c r="Q18" s="5">
        <v>15062858</v>
      </c>
      <c r="R18" s="4"/>
      <c r="S18" s="5">
        <f t="shared" si="1"/>
        <v>236470678</v>
      </c>
    </row>
    <row r="19" spans="1:19">
      <c r="A19" s="1" t="s">
        <v>26</v>
      </c>
      <c r="C19" s="4" t="s">
        <v>239</v>
      </c>
      <c r="D19" s="4"/>
      <c r="E19" s="5">
        <v>3900000</v>
      </c>
      <c r="F19" s="4"/>
      <c r="G19" s="5">
        <v>14350</v>
      </c>
      <c r="H19" s="4"/>
      <c r="I19" s="5">
        <v>55965000000</v>
      </c>
      <c r="J19" s="4"/>
      <c r="K19" s="5">
        <v>7415445633</v>
      </c>
      <c r="L19" s="4"/>
      <c r="M19" s="5">
        <f t="shared" si="0"/>
        <v>48549554367</v>
      </c>
      <c r="N19" s="4"/>
      <c r="O19" s="5">
        <v>55965000000</v>
      </c>
      <c r="P19" s="4"/>
      <c r="Q19" s="5">
        <v>7415445633</v>
      </c>
      <c r="R19" s="4"/>
      <c r="S19" s="5">
        <f t="shared" si="1"/>
        <v>48549554367</v>
      </c>
    </row>
    <row r="20" spans="1:19">
      <c r="A20" s="1" t="s">
        <v>24</v>
      </c>
      <c r="C20" s="4" t="s">
        <v>241</v>
      </c>
      <c r="D20" s="4"/>
      <c r="E20" s="5">
        <v>40906624</v>
      </c>
      <c r="F20" s="4"/>
      <c r="G20" s="5">
        <v>1250</v>
      </c>
      <c r="H20" s="4"/>
      <c r="I20" s="5">
        <v>51133280000</v>
      </c>
      <c r="J20" s="4"/>
      <c r="K20" s="5">
        <v>519999458</v>
      </c>
      <c r="L20" s="4"/>
      <c r="M20" s="5">
        <f t="shared" si="0"/>
        <v>50613280542</v>
      </c>
      <c r="N20" s="4"/>
      <c r="O20" s="5">
        <v>51133280000</v>
      </c>
      <c r="P20" s="4"/>
      <c r="Q20" s="5">
        <v>519999458</v>
      </c>
      <c r="R20" s="4"/>
      <c r="S20" s="5">
        <f t="shared" si="1"/>
        <v>50613280542</v>
      </c>
    </row>
    <row r="21" spans="1:19">
      <c r="A21" s="1" t="s">
        <v>46</v>
      </c>
      <c r="C21" s="4" t="s">
        <v>249</v>
      </c>
      <c r="D21" s="4"/>
      <c r="E21" s="5">
        <v>11769701</v>
      </c>
      <c r="F21" s="4"/>
      <c r="G21" s="5">
        <v>800</v>
      </c>
      <c r="H21" s="4"/>
      <c r="I21" s="5">
        <v>9415760800</v>
      </c>
      <c r="J21" s="4"/>
      <c r="K21" s="5">
        <v>287599599</v>
      </c>
      <c r="L21" s="4"/>
      <c r="M21" s="5">
        <f t="shared" si="0"/>
        <v>9128161201</v>
      </c>
      <c r="N21" s="4"/>
      <c r="O21" s="5">
        <v>9415760800</v>
      </c>
      <c r="P21" s="4"/>
      <c r="Q21" s="5">
        <v>287599599</v>
      </c>
      <c r="R21" s="4"/>
      <c r="S21" s="5">
        <f t="shared" si="1"/>
        <v>9128161201</v>
      </c>
    </row>
    <row r="22" spans="1:19">
      <c r="A22" s="1" t="s">
        <v>47</v>
      </c>
      <c r="C22" s="4" t="s">
        <v>245</v>
      </c>
      <c r="D22" s="4"/>
      <c r="E22" s="5">
        <v>9813243</v>
      </c>
      <c r="F22" s="4"/>
      <c r="G22" s="5">
        <v>1850</v>
      </c>
      <c r="H22" s="4"/>
      <c r="I22" s="5">
        <v>18154499550</v>
      </c>
      <c r="J22" s="4"/>
      <c r="K22" s="5">
        <v>0</v>
      </c>
      <c r="L22" s="4"/>
      <c r="M22" s="5">
        <f t="shared" si="0"/>
        <v>18154499550</v>
      </c>
      <c r="N22" s="4"/>
      <c r="O22" s="5">
        <v>18154499550</v>
      </c>
      <c r="P22" s="4"/>
      <c r="Q22" s="5">
        <v>0</v>
      </c>
      <c r="R22" s="4"/>
      <c r="S22" s="5">
        <f t="shared" si="1"/>
        <v>18154499550</v>
      </c>
    </row>
    <row r="23" spans="1:19">
      <c r="A23" s="1" t="s">
        <v>44</v>
      </c>
      <c r="C23" s="4" t="s">
        <v>249</v>
      </c>
      <c r="D23" s="4"/>
      <c r="E23" s="5">
        <v>4000060</v>
      </c>
      <c r="F23" s="4"/>
      <c r="G23" s="5">
        <v>3200</v>
      </c>
      <c r="H23" s="4"/>
      <c r="I23" s="5">
        <v>12800192000</v>
      </c>
      <c r="J23" s="4"/>
      <c r="K23" s="5">
        <v>1214153364</v>
      </c>
      <c r="L23" s="4"/>
      <c r="M23" s="5">
        <f t="shared" si="0"/>
        <v>11586038636</v>
      </c>
      <c r="N23" s="4"/>
      <c r="O23" s="5">
        <v>12800192000</v>
      </c>
      <c r="P23" s="4"/>
      <c r="Q23" s="5">
        <v>1214153364</v>
      </c>
      <c r="R23" s="4"/>
      <c r="S23" s="5">
        <f t="shared" si="1"/>
        <v>11586038636</v>
      </c>
    </row>
    <row r="24" spans="1:19">
      <c r="A24" s="1" t="s">
        <v>27</v>
      </c>
      <c r="C24" s="4" t="s">
        <v>120</v>
      </c>
      <c r="D24" s="4"/>
      <c r="E24" s="5">
        <v>7182491</v>
      </c>
      <c r="F24" s="4"/>
      <c r="G24" s="5">
        <v>13600</v>
      </c>
      <c r="H24" s="4"/>
      <c r="I24" s="5">
        <v>97681877600</v>
      </c>
      <c r="J24" s="4"/>
      <c r="K24" s="5">
        <v>3171909876</v>
      </c>
      <c r="L24" s="4"/>
      <c r="M24" s="5">
        <f t="shared" si="0"/>
        <v>94509967724</v>
      </c>
      <c r="N24" s="4"/>
      <c r="O24" s="5">
        <v>97681877600</v>
      </c>
      <c r="P24" s="4"/>
      <c r="Q24" s="5">
        <v>3171909876</v>
      </c>
      <c r="R24" s="4"/>
      <c r="S24" s="5">
        <f t="shared" si="1"/>
        <v>94509967724</v>
      </c>
    </row>
    <row r="25" spans="1:19" ht="24.75" thickBot="1">
      <c r="I25" s="8">
        <f>SUM(I8:I24)</f>
        <v>516861567186</v>
      </c>
      <c r="J25" s="4"/>
      <c r="K25" s="8">
        <f>SUM(K8:K24)</f>
        <v>44864606836</v>
      </c>
      <c r="L25" s="4"/>
      <c r="M25" s="8">
        <f>SUM(M8:M24)</f>
        <v>471996960350</v>
      </c>
      <c r="N25" s="4"/>
      <c r="O25" s="8">
        <f>SUM(O8:O24)</f>
        <v>516861567186</v>
      </c>
      <c r="P25" s="4"/>
      <c r="Q25" s="8">
        <f>SUM(Q8:Q24)</f>
        <v>44864606836</v>
      </c>
      <c r="R25" s="4"/>
      <c r="S25" s="8">
        <f>SUM(S8:S24)</f>
        <v>471996960350</v>
      </c>
    </row>
    <row r="26" spans="1:19" ht="24.75" thickTop="1">
      <c r="I26" s="3"/>
      <c r="K26" s="3"/>
      <c r="M26" s="3"/>
      <c r="O26" s="3"/>
      <c r="Q26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  <pageSetup orientation="portrait" horizontalDpi="90" verticalDpi="9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22"/>
  <sheetViews>
    <sheetView rightToLeft="1" topLeftCell="A108" workbookViewId="0">
      <selection activeCell="A122" sqref="A122:XFD122"/>
    </sheetView>
  </sheetViews>
  <sheetFormatPr defaultRowHeight="24"/>
  <cols>
    <col min="1" max="1" width="34.8554687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8554687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24.75">
      <c r="A3" s="27" t="s">
        <v>223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24.75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6" spans="1:17" ht="24.75">
      <c r="A6" s="28" t="s">
        <v>3</v>
      </c>
      <c r="C6" s="29" t="s">
        <v>225</v>
      </c>
      <c r="D6" s="29" t="s">
        <v>225</v>
      </c>
      <c r="E6" s="29" t="s">
        <v>225</v>
      </c>
      <c r="F6" s="29" t="s">
        <v>225</v>
      </c>
      <c r="G6" s="29" t="s">
        <v>225</v>
      </c>
      <c r="H6" s="29" t="s">
        <v>225</v>
      </c>
      <c r="I6" s="29" t="s">
        <v>225</v>
      </c>
      <c r="K6" s="29" t="s">
        <v>226</v>
      </c>
      <c r="L6" s="29" t="s">
        <v>226</v>
      </c>
      <c r="M6" s="29" t="s">
        <v>226</v>
      </c>
      <c r="N6" s="29" t="s">
        <v>226</v>
      </c>
      <c r="O6" s="29" t="s">
        <v>226</v>
      </c>
      <c r="P6" s="29" t="s">
        <v>226</v>
      </c>
      <c r="Q6" s="29" t="s">
        <v>226</v>
      </c>
    </row>
    <row r="7" spans="1:17" ht="24.75">
      <c r="A7" s="28" t="s">
        <v>3</v>
      </c>
      <c r="C7" s="30" t="s">
        <v>7</v>
      </c>
      <c r="E7" s="30" t="s">
        <v>250</v>
      </c>
      <c r="G7" s="30" t="s">
        <v>251</v>
      </c>
      <c r="I7" s="30" t="s">
        <v>252</v>
      </c>
      <c r="K7" s="30" t="s">
        <v>7</v>
      </c>
      <c r="M7" s="30" t="s">
        <v>250</v>
      </c>
      <c r="O7" s="30" t="s">
        <v>251</v>
      </c>
      <c r="Q7" s="30" t="s">
        <v>252</v>
      </c>
    </row>
    <row r="8" spans="1:17">
      <c r="A8" s="1" t="s">
        <v>91</v>
      </c>
      <c r="C8" s="9">
        <v>1100000</v>
      </c>
      <c r="D8" s="9"/>
      <c r="E8" s="9">
        <v>21125550600</v>
      </c>
      <c r="F8" s="9"/>
      <c r="G8" s="9">
        <v>13956800000</v>
      </c>
      <c r="H8" s="9"/>
      <c r="I8" s="9">
        <f>E8-G8</f>
        <v>7168750600</v>
      </c>
      <c r="J8" s="9"/>
      <c r="K8" s="9">
        <v>1100000</v>
      </c>
      <c r="L8" s="9"/>
      <c r="M8" s="9">
        <v>21125550600</v>
      </c>
      <c r="N8" s="9"/>
      <c r="O8" s="9">
        <v>13956800000</v>
      </c>
      <c r="P8" s="9"/>
      <c r="Q8" s="9">
        <f>M8-O8</f>
        <v>7168750600</v>
      </c>
    </row>
    <row r="9" spans="1:17">
      <c r="A9" s="1" t="s">
        <v>86</v>
      </c>
      <c r="C9" s="9">
        <v>22000000</v>
      </c>
      <c r="D9" s="9"/>
      <c r="E9" s="9">
        <v>328255191000</v>
      </c>
      <c r="F9" s="9"/>
      <c r="G9" s="9">
        <v>320819697000</v>
      </c>
      <c r="H9" s="9"/>
      <c r="I9" s="9">
        <f t="shared" ref="I9:I72" si="0">E9-G9</f>
        <v>7435494000</v>
      </c>
      <c r="J9" s="9"/>
      <c r="K9" s="9">
        <v>22000000</v>
      </c>
      <c r="L9" s="9"/>
      <c r="M9" s="9">
        <v>328255191000</v>
      </c>
      <c r="N9" s="9"/>
      <c r="O9" s="9">
        <v>320819697000</v>
      </c>
      <c r="P9" s="9"/>
      <c r="Q9" s="9">
        <f t="shared" ref="Q9:Q72" si="1">M9-O9</f>
        <v>7435494000</v>
      </c>
    </row>
    <row r="10" spans="1:17">
      <c r="A10" s="1" t="s">
        <v>92</v>
      </c>
      <c r="C10" s="9">
        <v>54596788</v>
      </c>
      <c r="D10" s="9"/>
      <c r="E10" s="9">
        <v>205690641652</v>
      </c>
      <c r="F10" s="9"/>
      <c r="G10" s="9">
        <v>186065853504</v>
      </c>
      <c r="H10" s="9"/>
      <c r="I10" s="9">
        <f t="shared" si="0"/>
        <v>19624788148</v>
      </c>
      <c r="J10" s="9"/>
      <c r="K10" s="9">
        <v>54596788</v>
      </c>
      <c r="L10" s="9"/>
      <c r="M10" s="9">
        <v>205690641652</v>
      </c>
      <c r="N10" s="9"/>
      <c r="O10" s="9">
        <v>186065853504</v>
      </c>
      <c r="P10" s="9"/>
      <c r="Q10" s="9">
        <f t="shared" si="1"/>
        <v>19624788148</v>
      </c>
    </row>
    <row r="11" spans="1:17">
      <c r="A11" s="1" t="s">
        <v>82</v>
      </c>
      <c r="C11" s="9">
        <v>6300003</v>
      </c>
      <c r="D11" s="9"/>
      <c r="E11" s="9">
        <v>165580975448</v>
      </c>
      <c r="F11" s="9"/>
      <c r="G11" s="9">
        <v>211860983336</v>
      </c>
      <c r="H11" s="9"/>
      <c r="I11" s="9">
        <f t="shared" si="0"/>
        <v>-46280007888</v>
      </c>
      <c r="J11" s="9"/>
      <c r="K11" s="9">
        <v>6300003</v>
      </c>
      <c r="L11" s="9"/>
      <c r="M11" s="9">
        <v>165580975448</v>
      </c>
      <c r="N11" s="9"/>
      <c r="O11" s="9">
        <v>211860983336</v>
      </c>
      <c r="P11" s="9"/>
      <c r="Q11" s="9">
        <f t="shared" si="1"/>
        <v>-46280007888</v>
      </c>
    </row>
    <row r="12" spans="1:17">
      <c r="A12" s="1" t="s">
        <v>52</v>
      </c>
      <c r="C12" s="9">
        <v>25444519</v>
      </c>
      <c r="D12" s="9"/>
      <c r="E12" s="9">
        <v>124012187520</v>
      </c>
      <c r="F12" s="9"/>
      <c r="G12" s="9">
        <v>136065341607</v>
      </c>
      <c r="H12" s="9"/>
      <c r="I12" s="9">
        <f t="shared" si="0"/>
        <v>-12053154087</v>
      </c>
      <c r="J12" s="9"/>
      <c r="K12" s="9">
        <v>25444519</v>
      </c>
      <c r="L12" s="9"/>
      <c r="M12" s="9">
        <v>124012187520</v>
      </c>
      <c r="N12" s="9"/>
      <c r="O12" s="9">
        <v>136065341607</v>
      </c>
      <c r="P12" s="9"/>
      <c r="Q12" s="9">
        <f t="shared" si="1"/>
        <v>-12053154087</v>
      </c>
    </row>
    <row r="13" spans="1:17">
      <c r="A13" s="1" t="s">
        <v>51</v>
      </c>
      <c r="C13" s="9">
        <v>15000000</v>
      </c>
      <c r="D13" s="9"/>
      <c r="E13" s="9">
        <v>96770767500</v>
      </c>
      <c r="F13" s="9"/>
      <c r="G13" s="9">
        <v>102287745000</v>
      </c>
      <c r="H13" s="9"/>
      <c r="I13" s="9">
        <f t="shared" si="0"/>
        <v>-5516977500</v>
      </c>
      <c r="J13" s="9"/>
      <c r="K13" s="9">
        <v>15000000</v>
      </c>
      <c r="L13" s="9"/>
      <c r="M13" s="9">
        <v>96770767500</v>
      </c>
      <c r="N13" s="9"/>
      <c r="O13" s="9">
        <v>102287745000</v>
      </c>
      <c r="P13" s="9"/>
      <c r="Q13" s="9">
        <f t="shared" si="1"/>
        <v>-5516977500</v>
      </c>
    </row>
    <row r="14" spans="1:17">
      <c r="A14" s="1" t="s">
        <v>53</v>
      </c>
      <c r="C14" s="9">
        <v>121896360</v>
      </c>
      <c r="D14" s="9"/>
      <c r="E14" s="9">
        <v>1675795990180</v>
      </c>
      <c r="F14" s="9"/>
      <c r="G14" s="9">
        <v>1812719306803</v>
      </c>
      <c r="H14" s="9"/>
      <c r="I14" s="9">
        <f t="shared" si="0"/>
        <v>-136923316623</v>
      </c>
      <c r="J14" s="9"/>
      <c r="K14" s="9">
        <v>121896360</v>
      </c>
      <c r="L14" s="9"/>
      <c r="M14" s="9">
        <v>1675795990180</v>
      </c>
      <c r="N14" s="9"/>
      <c r="O14" s="9">
        <v>1812719306803</v>
      </c>
      <c r="P14" s="9"/>
      <c r="Q14" s="9">
        <f t="shared" si="1"/>
        <v>-136923316623</v>
      </c>
    </row>
    <row r="15" spans="1:17">
      <c r="A15" s="1" t="s">
        <v>54</v>
      </c>
      <c r="C15" s="9">
        <v>146735402</v>
      </c>
      <c r="D15" s="9"/>
      <c r="E15" s="9">
        <v>2139800327673</v>
      </c>
      <c r="F15" s="9"/>
      <c r="G15" s="9">
        <v>2156049220426</v>
      </c>
      <c r="H15" s="9"/>
      <c r="I15" s="9">
        <f t="shared" si="0"/>
        <v>-16248892753</v>
      </c>
      <c r="J15" s="9"/>
      <c r="K15" s="9">
        <v>146735402</v>
      </c>
      <c r="L15" s="9"/>
      <c r="M15" s="9">
        <v>2139800327673</v>
      </c>
      <c r="N15" s="9"/>
      <c r="O15" s="9">
        <v>2156049220426</v>
      </c>
      <c r="P15" s="9"/>
      <c r="Q15" s="9">
        <f t="shared" si="1"/>
        <v>-16248892753</v>
      </c>
    </row>
    <row r="16" spans="1:17">
      <c r="A16" s="1" t="s">
        <v>73</v>
      </c>
      <c r="C16" s="9">
        <v>35895044</v>
      </c>
      <c r="D16" s="9"/>
      <c r="E16" s="9">
        <v>246915761938</v>
      </c>
      <c r="F16" s="9"/>
      <c r="G16" s="9">
        <v>264306064247</v>
      </c>
      <c r="H16" s="9"/>
      <c r="I16" s="9">
        <f t="shared" si="0"/>
        <v>-17390302309</v>
      </c>
      <c r="J16" s="9"/>
      <c r="K16" s="9">
        <v>35895044</v>
      </c>
      <c r="L16" s="9"/>
      <c r="M16" s="9">
        <v>246915761938</v>
      </c>
      <c r="N16" s="9"/>
      <c r="O16" s="9">
        <v>264306064247</v>
      </c>
      <c r="P16" s="9"/>
      <c r="Q16" s="9">
        <f t="shared" si="1"/>
        <v>-17390302309</v>
      </c>
    </row>
    <row r="17" spans="1:17">
      <c r="A17" s="1" t="s">
        <v>84</v>
      </c>
      <c r="C17" s="9">
        <v>34216764</v>
      </c>
      <c r="D17" s="9"/>
      <c r="E17" s="9">
        <v>248296172055</v>
      </c>
      <c r="F17" s="9"/>
      <c r="G17" s="9">
        <v>256459333876</v>
      </c>
      <c r="H17" s="9"/>
      <c r="I17" s="9">
        <f t="shared" si="0"/>
        <v>-8163161821</v>
      </c>
      <c r="J17" s="9"/>
      <c r="K17" s="9">
        <v>34216764</v>
      </c>
      <c r="L17" s="9"/>
      <c r="M17" s="9">
        <v>248296172055</v>
      </c>
      <c r="N17" s="9"/>
      <c r="O17" s="9">
        <v>256459333876</v>
      </c>
      <c r="P17" s="9"/>
      <c r="Q17" s="9">
        <f t="shared" si="1"/>
        <v>-8163161821</v>
      </c>
    </row>
    <row r="18" spans="1:17">
      <c r="A18" s="1" t="s">
        <v>32</v>
      </c>
      <c r="C18" s="9">
        <v>9099744</v>
      </c>
      <c r="D18" s="9"/>
      <c r="E18" s="9">
        <v>158207553150</v>
      </c>
      <c r="F18" s="9"/>
      <c r="G18" s="9">
        <v>163406867645</v>
      </c>
      <c r="H18" s="9"/>
      <c r="I18" s="9">
        <f t="shared" si="0"/>
        <v>-5199314495</v>
      </c>
      <c r="J18" s="9"/>
      <c r="K18" s="9">
        <v>9099744</v>
      </c>
      <c r="L18" s="9"/>
      <c r="M18" s="9">
        <v>158207553150</v>
      </c>
      <c r="N18" s="9"/>
      <c r="O18" s="9">
        <v>163406867645</v>
      </c>
      <c r="P18" s="9"/>
      <c r="Q18" s="9">
        <f t="shared" si="1"/>
        <v>-5199314495</v>
      </c>
    </row>
    <row r="19" spans="1:17">
      <c r="A19" s="1" t="s">
        <v>79</v>
      </c>
      <c r="C19" s="9">
        <v>82906186</v>
      </c>
      <c r="D19" s="9"/>
      <c r="E19" s="9">
        <v>1146363358228</v>
      </c>
      <c r="F19" s="9"/>
      <c r="G19" s="9">
        <v>1216414319362</v>
      </c>
      <c r="H19" s="9"/>
      <c r="I19" s="9">
        <f t="shared" si="0"/>
        <v>-70050961134</v>
      </c>
      <c r="J19" s="9"/>
      <c r="K19" s="9">
        <v>82906186</v>
      </c>
      <c r="L19" s="9"/>
      <c r="M19" s="9">
        <v>1146363358228</v>
      </c>
      <c r="N19" s="9"/>
      <c r="O19" s="9">
        <v>1216414319362</v>
      </c>
      <c r="P19" s="9"/>
      <c r="Q19" s="9">
        <f t="shared" si="1"/>
        <v>-70050961134</v>
      </c>
    </row>
    <row r="20" spans="1:17">
      <c r="A20" s="1" t="s">
        <v>34</v>
      </c>
      <c r="C20" s="9">
        <v>108368197</v>
      </c>
      <c r="D20" s="9"/>
      <c r="E20" s="9">
        <v>645263203304</v>
      </c>
      <c r="F20" s="9"/>
      <c r="G20" s="9">
        <v>706257467471</v>
      </c>
      <c r="H20" s="9"/>
      <c r="I20" s="9">
        <f t="shared" si="0"/>
        <v>-60994264167</v>
      </c>
      <c r="J20" s="9"/>
      <c r="K20" s="9">
        <v>108368197</v>
      </c>
      <c r="L20" s="9"/>
      <c r="M20" s="9">
        <v>645263203304</v>
      </c>
      <c r="N20" s="9"/>
      <c r="O20" s="9">
        <v>706257467471</v>
      </c>
      <c r="P20" s="9"/>
      <c r="Q20" s="9">
        <f t="shared" si="1"/>
        <v>-60994264167</v>
      </c>
    </row>
    <row r="21" spans="1:17">
      <c r="A21" s="1" t="s">
        <v>28</v>
      </c>
      <c r="C21" s="9">
        <v>9200000</v>
      </c>
      <c r="D21" s="9"/>
      <c r="E21" s="9">
        <v>706928598000</v>
      </c>
      <c r="F21" s="9"/>
      <c r="G21" s="9">
        <v>719823414600</v>
      </c>
      <c r="H21" s="9"/>
      <c r="I21" s="9">
        <f t="shared" si="0"/>
        <v>-12894816600</v>
      </c>
      <c r="J21" s="9"/>
      <c r="K21" s="9">
        <v>9200000</v>
      </c>
      <c r="L21" s="9"/>
      <c r="M21" s="9">
        <v>706928598000</v>
      </c>
      <c r="N21" s="9"/>
      <c r="O21" s="9">
        <v>719823414600</v>
      </c>
      <c r="P21" s="9"/>
      <c r="Q21" s="9">
        <f t="shared" si="1"/>
        <v>-12894816600</v>
      </c>
    </row>
    <row r="22" spans="1:17">
      <c r="A22" s="1" t="s">
        <v>72</v>
      </c>
      <c r="C22" s="9">
        <v>8743455</v>
      </c>
      <c r="D22" s="9"/>
      <c r="E22" s="9">
        <v>143495533119</v>
      </c>
      <c r="F22" s="9"/>
      <c r="G22" s="9">
        <v>153237846024</v>
      </c>
      <c r="H22" s="9"/>
      <c r="I22" s="9">
        <f t="shared" si="0"/>
        <v>-9742312905</v>
      </c>
      <c r="J22" s="9"/>
      <c r="K22" s="9">
        <v>8743455</v>
      </c>
      <c r="L22" s="9"/>
      <c r="M22" s="9">
        <v>143495533119</v>
      </c>
      <c r="N22" s="9"/>
      <c r="O22" s="9">
        <v>153237846024</v>
      </c>
      <c r="P22" s="9"/>
      <c r="Q22" s="9">
        <f t="shared" si="1"/>
        <v>-9742312905</v>
      </c>
    </row>
    <row r="23" spans="1:17">
      <c r="A23" s="1" t="s">
        <v>43</v>
      </c>
      <c r="C23" s="9">
        <v>1100000</v>
      </c>
      <c r="D23" s="9"/>
      <c r="E23" s="9">
        <v>22219005600</v>
      </c>
      <c r="F23" s="9"/>
      <c r="G23" s="9">
        <v>35489235100</v>
      </c>
      <c r="H23" s="9"/>
      <c r="I23" s="9">
        <f t="shared" si="0"/>
        <v>-13270229500</v>
      </c>
      <c r="J23" s="9"/>
      <c r="K23" s="9">
        <v>1100000</v>
      </c>
      <c r="L23" s="9"/>
      <c r="M23" s="9">
        <v>22219005600</v>
      </c>
      <c r="N23" s="9"/>
      <c r="O23" s="9">
        <v>35489235100</v>
      </c>
      <c r="P23" s="9"/>
      <c r="Q23" s="9">
        <f t="shared" si="1"/>
        <v>-13270229500</v>
      </c>
    </row>
    <row r="24" spans="1:17">
      <c r="A24" s="1" t="s">
        <v>40</v>
      </c>
      <c r="C24" s="9">
        <v>3500754</v>
      </c>
      <c r="D24" s="9"/>
      <c r="E24" s="9">
        <v>125555676454</v>
      </c>
      <c r="F24" s="9"/>
      <c r="G24" s="9">
        <v>118603915980</v>
      </c>
      <c r="H24" s="9"/>
      <c r="I24" s="9">
        <f t="shared" si="0"/>
        <v>6951760474</v>
      </c>
      <c r="J24" s="9"/>
      <c r="K24" s="9">
        <v>3500754</v>
      </c>
      <c r="L24" s="9"/>
      <c r="M24" s="9">
        <v>125555676454</v>
      </c>
      <c r="N24" s="9"/>
      <c r="O24" s="9">
        <v>118603915980</v>
      </c>
      <c r="P24" s="9"/>
      <c r="Q24" s="9">
        <f t="shared" si="1"/>
        <v>6951760474</v>
      </c>
    </row>
    <row r="25" spans="1:17">
      <c r="A25" s="1" t="s">
        <v>58</v>
      </c>
      <c r="C25" s="9">
        <v>10613234</v>
      </c>
      <c r="D25" s="9"/>
      <c r="E25" s="9">
        <v>93368254530</v>
      </c>
      <c r="F25" s="9"/>
      <c r="G25" s="9">
        <v>96322278402</v>
      </c>
      <c r="H25" s="9"/>
      <c r="I25" s="9">
        <f t="shared" si="0"/>
        <v>-2954023872</v>
      </c>
      <c r="J25" s="9"/>
      <c r="K25" s="9">
        <v>10613234</v>
      </c>
      <c r="L25" s="9"/>
      <c r="M25" s="9">
        <v>93368254530</v>
      </c>
      <c r="N25" s="9"/>
      <c r="O25" s="9">
        <v>96322278402</v>
      </c>
      <c r="P25" s="9"/>
      <c r="Q25" s="9">
        <f t="shared" si="1"/>
        <v>-2954023872</v>
      </c>
    </row>
    <row r="26" spans="1:17">
      <c r="A26" s="1" t="s">
        <v>37</v>
      </c>
      <c r="C26" s="9">
        <v>5130627</v>
      </c>
      <c r="D26" s="9"/>
      <c r="E26" s="9">
        <v>147494885329</v>
      </c>
      <c r="F26" s="9"/>
      <c r="G26" s="9">
        <v>129733184500</v>
      </c>
      <c r="H26" s="9"/>
      <c r="I26" s="9">
        <f t="shared" si="0"/>
        <v>17761700829</v>
      </c>
      <c r="J26" s="9"/>
      <c r="K26" s="9">
        <v>5130627</v>
      </c>
      <c r="L26" s="9"/>
      <c r="M26" s="9">
        <v>147494885329</v>
      </c>
      <c r="N26" s="9"/>
      <c r="O26" s="9">
        <v>129733184500</v>
      </c>
      <c r="P26" s="9"/>
      <c r="Q26" s="9">
        <f t="shared" si="1"/>
        <v>17761700829</v>
      </c>
    </row>
    <row r="27" spans="1:17">
      <c r="A27" s="1" t="s">
        <v>62</v>
      </c>
      <c r="C27" s="9">
        <v>10950195</v>
      </c>
      <c r="D27" s="9"/>
      <c r="E27" s="9">
        <v>326768941019</v>
      </c>
      <c r="F27" s="9"/>
      <c r="G27" s="9">
        <v>286052448877</v>
      </c>
      <c r="H27" s="9"/>
      <c r="I27" s="9">
        <f t="shared" si="0"/>
        <v>40716492142</v>
      </c>
      <c r="J27" s="9"/>
      <c r="K27" s="9">
        <v>10950195</v>
      </c>
      <c r="L27" s="9"/>
      <c r="M27" s="9">
        <v>326768941019</v>
      </c>
      <c r="N27" s="9"/>
      <c r="O27" s="9">
        <v>286052448877</v>
      </c>
      <c r="P27" s="9"/>
      <c r="Q27" s="9">
        <f t="shared" si="1"/>
        <v>40716492142</v>
      </c>
    </row>
    <row r="28" spans="1:17">
      <c r="A28" s="1" t="s">
        <v>61</v>
      </c>
      <c r="C28" s="9">
        <v>18220211</v>
      </c>
      <c r="D28" s="9"/>
      <c r="E28" s="9">
        <v>234366701634</v>
      </c>
      <c r="F28" s="9"/>
      <c r="G28" s="9">
        <v>206233328914</v>
      </c>
      <c r="H28" s="9"/>
      <c r="I28" s="9">
        <f t="shared" si="0"/>
        <v>28133372720</v>
      </c>
      <c r="J28" s="9"/>
      <c r="K28" s="9">
        <v>18220211</v>
      </c>
      <c r="L28" s="9"/>
      <c r="M28" s="9">
        <v>234366701634</v>
      </c>
      <c r="N28" s="9"/>
      <c r="O28" s="9">
        <v>206233328914</v>
      </c>
      <c r="P28" s="9"/>
      <c r="Q28" s="9">
        <f t="shared" si="1"/>
        <v>28133372720</v>
      </c>
    </row>
    <row r="29" spans="1:17">
      <c r="A29" s="1" t="s">
        <v>60</v>
      </c>
      <c r="C29" s="9">
        <v>8982943</v>
      </c>
      <c r="D29" s="9"/>
      <c r="E29" s="9">
        <v>289762096172</v>
      </c>
      <c r="F29" s="9"/>
      <c r="G29" s="9">
        <v>257258736225</v>
      </c>
      <c r="H29" s="9"/>
      <c r="I29" s="9">
        <f t="shared" si="0"/>
        <v>32503359947</v>
      </c>
      <c r="J29" s="9"/>
      <c r="K29" s="9">
        <v>8982943</v>
      </c>
      <c r="L29" s="9"/>
      <c r="M29" s="9">
        <v>289762096172</v>
      </c>
      <c r="N29" s="9"/>
      <c r="O29" s="9">
        <v>257258736225</v>
      </c>
      <c r="P29" s="9"/>
      <c r="Q29" s="9">
        <f t="shared" si="1"/>
        <v>32503359947</v>
      </c>
    </row>
    <row r="30" spans="1:17">
      <c r="A30" s="1" t="s">
        <v>68</v>
      </c>
      <c r="C30" s="9">
        <v>6922535</v>
      </c>
      <c r="D30" s="9"/>
      <c r="E30" s="9">
        <v>104183577179</v>
      </c>
      <c r="F30" s="9"/>
      <c r="G30" s="9">
        <v>113886274922</v>
      </c>
      <c r="H30" s="9"/>
      <c r="I30" s="9">
        <f t="shared" si="0"/>
        <v>-9702697743</v>
      </c>
      <c r="J30" s="9"/>
      <c r="K30" s="9">
        <v>6922535</v>
      </c>
      <c r="L30" s="9"/>
      <c r="M30" s="9">
        <v>104183577179</v>
      </c>
      <c r="N30" s="9"/>
      <c r="O30" s="9">
        <v>113886274922</v>
      </c>
      <c r="P30" s="9"/>
      <c r="Q30" s="9">
        <f t="shared" si="1"/>
        <v>-9702697743</v>
      </c>
    </row>
    <row r="31" spans="1:17">
      <c r="A31" s="1" t="s">
        <v>45</v>
      </c>
      <c r="C31" s="9">
        <v>98000</v>
      </c>
      <c r="D31" s="9"/>
      <c r="E31" s="9">
        <v>60045828822</v>
      </c>
      <c r="F31" s="9"/>
      <c r="G31" s="9">
        <v>69210811053</v>
      </c>
      <c r="H31" s="9"/>
      <c r="I31" s="9">
        <f t="shared" si="0"/>
        <v>-9164982231</v>
      </c>
      <c r="J31" s="9"/>
      <c r="K31" s="9">
        <v>98000</v>
      </c>
      <c r="L31" s="9"/>
      <c r="M31" s="9">
        <v>60045828822</v>
      </c>
      <c r="N31" s="9"/>
      <c r="O31" s="9">
        <v>69210811053</v>
      </c>
      <c r="P31" s="9"/>
      <c r="Q31" s="9">
        <f t="shared" si="1"/>
        <v>-9164982231</v>
      </c>
    </row>
    <row r="32" spans="1:17">
      <c r="A32" s="1" t="s">
        <v>57</v>
      </c>
      <c r="C32" s="9">
        <v>3400560</v>
      </c>
      <c r="D32" s="9"/>
      <c r="E32" s="9">
        <v>133624313186</v>
      </c>
      <c r="F32" s="9"/>
      <c r="G32" s="9">
        <v>143697686656</v>
      </c>
      <c r="H32" s="9"/>
      <c r="I32" s="9">
        <f t="shared" si="0"/>
        <v>-10073373470</v>
      </c>
      <c r="J32" s="9"/>
      <c r="K32" s="9">
        <v>3400560</v>
      </c>
      <c r="L32" s="9"/>
      <c r="M32" s="9">
        <v>133624313186</v>
      </c>
      <c r="N32" s="9"/>
      <c r="O32" s="9">
        <v>143697686656</v>
      </c>
      <c r="P32" s="9"/>
      <c r="Q32" s="9">
        <f t="shared" si="1"/>
        <v>-10073373470</v>
      </c>
    </row>
    <row r="33" spans="1:17">
      <c r="A33" s="1" t="s">
        <v>89</v>
      </c>
      <c r="C33" s="9">
        <v>19000000</v>
      </c>
      <c r="D33" s="9"/>
      <c r="E33" s="9">
        <v>95379097500</v>
      </c>
      <c r="F33" s="9"/>
      <c r="G33" s="9">
        <v>96380105850</v>
      </c>
      <c r="H33" s="9"/>
      <c r="I33" s="9">
        <f t="shared" si="0"/>
        <v>-1001008350</v>
      </c>
      <c r="J33" s="9"/>
      <c r="K33" s="9">
        <v>19000000</v>
      </c>
      <c r="L33" s="9"/>
      <c r="M33" s="9">
        <v>95379097500</v>
      </c>
      <c r="N33" s="9"/>
      <c r="O33" s="9">
        <v>96380105850</v>
      </c>
      <c r="P33" s="9"/>
      <c r="Q33" s="9">
        <f t="shared" si="1"/>
        <v>-1001008350</v>
      </c>
    </row>
    <row r="34" spans="1:17">
      <c r="A34" s="1" t="s">
        <v>19</v>
      </c>
      <c r="C34" s="9">
        <v>6500000</v>
      </c>
      <c r="D34" s="9"/>
      <c r="E34" s="9">
        <v>139047714000</v>
      </c>
      <c r="F34" s="9"/>
      <c r="G34" s="9">
        <v>146155171500</v>
      </c>
      <c r="H34" s="9"/>
      <c r="I34" s="9">
        <f t="shared" si="0"/>
        <v>-7107457500</v>
      </c>
      <c r="J34" s="9"/>
      <c r="K34" s="9">
        <v>6500000</v>
      </c>
      <c r="L34" s="9"/>
      <c r="M34" s="9">
        <v>139047714000</v>
      </c>
      <c r="N34" s="9"/>
      <c r="O34" s="9">
        <v>146155171500</v>
      </c>
      <c r="P34" s="9"/>
      <c r="Q34" s="9">
        <f t="shared" si="1"/>
        <v>-7107457500</v>
      </c>
    </row>
    <row r="35" spans="1:17">
      <c r="A35" s="1" t="s">
        <v>18</v>
      </c>
      <c r="C35" s="9">
        <v>137444100</v>
      </c>
      <c r="D35" s="9"/>
      <c r="E35" s="9">
        <v>939988996322</v>
      </c>
      <c r="F35" s="9"/>
      <c r="G35" s="9">
        <v>893821712558</v>
      </c>
      <c r="H35" s="9"/>
      <c r="I35" s="9">
        <f t="shared" si="0"/>
        <v>46167283764</v>
      </c>
      <c r="J35" s="9"/>
      <c r="K35" s="9">
        <v>137444100</v>
      </c>
      <c r="L35" s="9"/>
      <c r="M35" s="9">
        <v>939988996322</v>
      </c>
      <c r="N35" s="9"/>
      <c r="O35" s="9">
        <v>893821712558</v>
      </c>
      <c r="P35" s="9"/>
      <c r="Q35" s="9">
        <f t="shared" si="1"/>
        <v>46167283764</v>
      </c>
    </row>
    <row r="36" spans="1:17">
      <c r="A36" s="1" t="s">
        <v>76</v>
      </c>
      <c r="C36" s="9">
        <v>159509568</v>
      </c>
      <c r="D36" s="9"/>
      <c r="E36" s="9">
        <v>1831373614113</v>
      </c>
      <c r="F36" s="9"/>
      <c r="G36" s="9">
        <v>1989934100183</v>
      </c>
      <c r="H36" s="9"/>
      <c r="I36" s="9">
        <f t="shared" si="0"/>
        <v>-158560486070</v>
      </c>
      <c r="J36" s="9"/>
      <c r="K36" s="9">
        <v>159509568</v>
      </c>
      <c r="L36" s="9"/>
      <c r="M36" s="9">
        <v>1831373614113</v>
      </c>
      <c r="N36" s="9"/>
      <c r="O36" s="9">
        <v>1989934100183</v>
      </c>
      <c r="P36" s="9"/>
      <c r="Q36" s="9">
        <f t="shared" si="1"/>
        <v>-158560486070</v>
      </c>
    </row>
    <row r="37" spans="1:17">
      <c r="A37" s="1" t="s">
        <v>74</v>
      </c>
      <c r="C37" s="9">
        <v>197550742</v>
      </c>
      <c r="D37" s="9"/>
      <c r="E37" s="9">
        <v>1152723099549</v>
      </c>
      <c r="F37" s="9"/>
      <c r="G37" s="9">
        <v>1211635694075</v>
      </c>
      <c r="H37" s="9"/>
      <c r="I37" s="9">
        <f t="shared" si="0"/>
        <v>-58912594526</v>
      </c>
      <c r="J37" s="9"/>
      <c r="K37" s="9">
        <v>197550742</v>
      </c>
      <c r="L37" s="9"/>
      <c r="M37" s="9">
        <v>1152723099549</v>
      </c>
      <c r="N37" s="9"/>
      <c r="O37" s="9">
        <v>1211635694075</v>
      </c>
      <c r="P37" s="9"/>
      <c r="Q37" s="9">
        <f t="shared" si="1"/>
        <v>-58912594526</v>
      </c>
    </row>
    <row r="38" spans="1:17">
      <c r="A38" s="1" t="s">
        <v>90</v>
      </c>
      <c r="C38" s="9">
        <v>13361564</v>
      </c>
      <c r="D38" s="9"/>
      <c r="E38" s="9">
        <v>51839890695</v>
      </c>
      <c r="F38" s="9"/>
      <c r="G38" s="9">
        <v>39884268540</v>
      </c>
      <c r="H38" s="9"/>
      <c r="I38" s="9">
        <f t="shared" si="0"/>
        <v>11955622155</v>
      </c>
      <c r="J38" s="9"/>
      <c r="K38" s="9">
        <v>13361564</v>
      </c>
      <c r="L38" s="9"/>
      <c r="M38" s="9">
        <v>51839890695</v>
      </c>
      <c r="N38" s="9"/>
      <c r="O38" s="9">
        <v>39884268540</v>
      </c>
      <c r="P38" s="9"/>
      <c r="Q38" s="9">
        <f t="shared" si="1"/>
        <v>11955622155</v>
      </c>
    </row>
    <row r="39" spans="1:17">
      <c r="A39" s="1" t="s">
        <v>88</v>
      </c>
      <c r="C39" s="9">
        <v>11200000</v>
      </c>
      <c r="D39" s="9"/>
      <c r="E39" s="9">
        <v>57114136800</v>
      </c>
      <c r="F39" s="9"/>
      <c r="G39" s="9">
        <v>58450140000</v>
      </c>
      <c r="H39" s="9"/>
      <c r="I39" s="9">
        <f t="shared" si="0"/>
        <v>-1336003200</v>
      </c>
      <c r="J39" s="9"/>
      <c r="K39" s="9">
        <v>11200000</v>
      </c>
      <c r="L39" s="9"/>
      <c r="M39" s="9">
        <v>57114136800</v>
      </c>
      <c r="N39" s="9"/>
      <c r="O39" s="9">
        <v>58450140000</v>
      </c>
      <c r="P39" s="9"/>
      <c r="Q39" s="9">
        <f t="shared" si="1"/>
        <v>-1336003200</v>
      </c>
    </row>
    <row r="40" spans="1:17">
      <c r="A40" s="1" t="s">
        <v>59</v>
      </c>
      <c r="C40" s="9">
        <v>18866147</v>
      </c>
      <c r="D40" s="9"/>
      <c r="E40" s="9">
        <v>403021169710</v>
      </c>
      <c r="F40" s="9"/>
      <c r="G40" s="9">
        <v>348474057334</v>
      </c>
      <c r="H40" s="9"/>
      <c r="I40" s="9">
        <f t="shared" si="0"/>
        <v>54547112376</v>
      </c>
      <c r="J40" s="9"/>
      <c r="K40" s="9">
        <v>18866147</v>
      </c>
      <c r="L40" s="9"/>
      <c r="M40" s="9">
        <v>403021169710</v>
      </c>
      <c r="N40" s="9"/>
      <c r="O40" s="9">
        <v>348474057334</v>
      </c>
      <c r="P40" s="9"/>
      <c r="Q40" s="9">
        <f t="shared" si="1"/>
        <v>54547112376</v>
      </c>
    </row>
    <row r="41" spans="1:17">
      <c r="A41" s="1" t="s">
        <v>78</v>
      </c>
      <c r="C41" s="9">
        <v>3000000</v>
      </c>
      <c r="D41" s="9"/>
      <c r="E41" s="9">
        <v>23618628000</v>
      </c>
      <c r="F41" s="9"/>
      <c r="G41" s="9">
        <v>22455589500</v>
      </c>
      <c r="H41" s="9"/>
      <c r="I41" s="9">
        <f t="shared" si="0"/>
        <v>1163038500</v>
      </c>
      <c r="J41" s="9"/>
      <c r="K41" s="9">
        <v>3000000</v>
      </c>
      <c r="L41" s="9"/>
      <c r="M41" s="9">
        <v>23618628000</v>
      </c>
      <c r="N41" s="9"/>
      <c r="O41" s="9">
        <v>22455589500</v>
      </c>
      <c r="P41" s="9"/>
      <c r="Q41" s="9">
        <f t="shared" si="1"/>
        <v>1163038500</v>
      </c>
    </row>
    <row r="42" spans="1:17">
      <c r="A42" s="1" t="s">
        <v>64</v>
      </c>
      <c r="C42" s="9">
        <v>4020036</v>
      </c>
      <c r="D42" s="9"/>
      <c r="E42" s="9">
        <v>55146411644</v>
      </c>
      <c r="F42" s="9"/>
      <c r="G42" s="9">
        <v>62499266529</v>
      </c>
      <c r="H42" s="9"/>
      <c r="I42" s="9">
        <f t="shared" si="0"/>
        <v>-7352854885</v>
      </c>
      <c r="J42" s="9"/>
      <c r="K42" s="9">
        <v>4020036</v>
      </c>
      <c r="L42" s="9"/>
      <c r="M42" s="9">
        <v>55146411644</v>
      </c>
      <c r="N42" s="9"/>
      <c r="O42" s="9">
        <v>62499266529</v>
      </c>
      <c r="P42" s="9"/>
      <c r="Q42" s="9">
        <f t="shared" si="1"/>
        <v>-7352854885</v>
      </c>
    </row>
    <row r="43" spans="1:17">
      <c r="A43" s="1" t="s">
        <v>83</v>
      </c>
      <c r="C43" s="9">
        <v>9463855</v>
      </c>
      <c r="D43" s="9"/>
      <c r="E43" s="9">
        <v>104235599295</v>
      </c>
      <c r="F43" s="9"/>
      <c r="G43" s="9">
        <v>145346571277</v>
      </c>
      <c r="H43" s="9"/>
      <c r="I43" s="9">
        <f t="shared" si="0"/>
        <v>-41110971982</v>
      </c>
      <c r="J43" s="9"/>
      <c r="K43" s="9">
        <v>9463855</v>
      </c>
      <c r="L43" s="9"/>
      <c r="M43" s="9">
        <v>104235599295</v>
      </c>
      <c r="N43" s="9"/>
      <c r="O43" s="9">
        <v>145346571277</v>
      </c>
      <c r="P43" s="9"/>
      <c r="Q43" s="9">
        <f t="shared" si="1"/>
        <v>-41110971982</v>
      </c>
    </row>
    <row r="44" spans="1:17">
      <c r="A44" s="1" t="s">
        <v>42</v>
      </c>
      <c r="C44" s="9">
        <v>609408</v>
      </c>
      <c r="D44" s="9"/>
      <c r="E44" s="9">
        <v>14484248155</v>
      </c>
      <c r="F44" s="9"/>
      <c r="G44" s="9">
        <v>15018566048</v>
      </c>
      <c r="H44" s="9"/>
      <c r="I44" s="9">
        <f t="shared" si="0"/>
        <v>-534317893</v>
      </c>
      <c r="J44" s="9"/>
      <c r="K44" s="9">
        <v>609408</v>
      </c>
      <c r="L44" s="9"/>
      <c r="M44" s="9">
        <v>14484248155</v>
      </c>
      <c r="N44" s="9"/>
      <c r="O44" s="9">
        <v>15018566048</v>
      </c>
      <c r="P44" s="9"/>
      <c r="Q44" s="9">
        <f t="shared" si="1"/>
        <v>-534317893</v>
      </c>
    </row>
    <row r="45" spans="1:17">
      <c r="A45" s="1" t="s">
        <v>39</v>
      </c>
      <c r="C45" s="9">
        <v>23455000</v>
      </c>
      <c r="D45" s="9"/>
      <c r="E45" s="9">
        <v>86220507289</v>
      </c>
      <c r="F45" s="9"/>
      <c r="G45" s="9">
        <v>116880314505</v>
      </c>
      <c r="H45" s="9"/>
      <c r="I45" s="9">
        <f t="shared" si="0"/>
        <v>-30659807216</v>
      </c>
      <c r="J45" s="9"/>
      <c r="K45" s="9">
        <v>23455000</v>
      </c>
      <c r="L45" s="9"/>
      <c r="M45" s="9">
        <v>86220507289</v>
      </c>
      <c r="N45" s="9"/>
      <c r="O45" s="9">
        <v>116880314505</v>
      </c>
      <c r="P45" s="9"/>
      <c r="Q45" s="9">
        <f t="shared" si="1"/>
        <v>-30659807216</v>
      </c>
    </row>
    <row r="46" spans="1:17">
      <c r="A46" s="1" t="s">
        <v>21</v>
      </c>
      <c r="C46" s="9">
        <v>4222011</v>
      </c>
      <c r="D46" s="9"/>
      <c r="E46" s="9">
        <v>360932542971</v>
      </c>
      <c r="F46" s="9"/>
      <c r="G46" s="9">
        <v>411426297580</v>
      </c>
      <c r="H46" s="9"/>
      <c r="I46" s="9">
        <f t="shared" si="0"/>
        <v>-50493754609</v>
      </c>
      <c r="J46" s="9"/>
      <c r="K46" s="9">
        <v>4222011</v>
      </c>
      <c r="L46" s="9"/>
      <c r="M46" s="9">
        <v>360932542971</v>
      </c>
      <c r="N46" s="9"/>
      <c r="O46" s="9">
        <v>411426297580</v>
      </c>
      <c r="P46" s="9"/>
      <c r="Q46" s="9">
        <f t="shared" si="1"/>
        <v>-50493754609</v>
      </c>
    </row>
    <row r="47" spans="1:17">
      <c r="A47" s="1" t="s">
        <v>70</v>
      </c>
      <c r="C47" s="9">
        <v>15000000</v>
      </c>
      <c r="D47" s="9"/>
      <c r="E47" s="9">
        <v>960252300000</v>
      </c>
      <c r="F47" s="9"/>
      <c r="G47" s="9">
        <v>997678282500</v>
      </c>
      <c r="H47" s="9"/>
      <c r="I47" s="9">
        <f t="shared" si="0"/>
        <v>-37425982500</v>
      </c>
      <c r="J47" s="9"/>
      <c r="K47" s="9">
        <v>15000000</v>
      </c>
      <c r="L47" s="9"/>
      <c r="M47" s="9">
        <v>960252300000</v>
      </c>
      <c r="N47" s="9"/>
      <c r="O47" s="9">
        <v>997678282500</v>
      </c>
      <c r="P47" s="9"/>
      <c r="Q47" s="9">
        <f t="shared" si="1"/>
        <v>-37425982500</v>
      </c>
    </row>
    <row r="48" spans="1:17">
      <c r="A48" s="1" t="s">
        <v>23</v>
      </c>
      <c r="C48" s="9">
        <v>20105817</v>
      </c>
      <c r="D48" s="9"/>
      <c r="E48" s="9">
        <v>3345088183271</v>
      </c>
      <c r="F48" s="9"/>
      <c r="G48" s="9">
        <v>3498981826165</v>
      </c>
      <c r="H48" s="9"/>
      <c r="I48" s="9">
        <f t="shared" si="0"/>
        <v>-153893642894</v>
      </c>
      <c r="J48" s="9"/>
      <c r="K48" s="9">
        <v>20105817</v>
      </c>
      <c r="L48" s="9"/>
      <c r="M48" s="9">
        <v>3345088183271</v>
      </c>
      <c r="N48" s="9"/>
      <c r="O48" s="9">
        <v>3498981826165</v>
      </c>
      <c r="P48" s="9"/>
      <c r="Q48" s="9">
        <f t="shared" si="1"/>
        <v>-153893642894</v>
      </c>
    </row>
    <row r="49" spans="1:17">
      <c r="A49" s="1" t="s">
        <v>80</v>
      </c>
      <c r="C49" s="9">
        <v>59615343</v>
      </c>
      <c r="D49" s="9"/>
      <c r="E49" s="9">
        <v>1829375700861</v>
      </c>
      <c r="F49" s="9"/>
      <c r="G49" s="9">
        <v>1837079582983</v>
      </c>
      <c r="H49" s="9"/>
      <c r="I49" s="9">
        <f t="shared" si="0"/>
        <v>-7703882122</v>
      </c>
      <c r="J49" s="9"/>
      <c r="K49" s="9">
        <v>59615343</v>
      </c>
      <c r="L49" s="9"/>
      <c r="M49" s="9">
        <v>1829375700861</v>
      </c>
      <c r="N49" s="9"/>
      <c r="O49" s="9">
        <v>1837079582983</v>
      </c>
      <c r="P49" s="9"/>
      <c r="Q49" s="9">
        <f t="shared" si="1"/>
        <v>-7703882122</v>
      </c>
    </row>
    <row r="50" spans="1:17">
      <c r="A50" s="1" t="s">
        <v>20</v>
      </c>
      <c r="C50" s="9">
        <v>56920417</v>
      </c>
      <c r="D50" s="9"/>
      <c r="E50" s="9">
        <v>751348932349</v>
      </c>
      <c r="F50" s="9"/>
      <c r="G50" s="9">
        <v>751348932349</v>
      </c>
      <c r="H50" s="9"/>
      <c r="I50" s="9">
        <f t="shared" si="0"/>
        <v>0</v>
      </c>
      <c r="J50" s="9"/>
      <c r="K50" s="9">
        <v>56920417</v>
      </c>
      <c r="L50" s="9"/>
      <c r="M50" s="9">
        <v>751348932349</v>
      </c>
      <c r="N50" s="9"/>
      <c r="O50" s="9">
        <v>751348932349</v>
      </c>
      <c r="P50" s="9"/>
      <c r="Q50" s="9">
        <f t="shared" si="1"/>
        <v>0</v>
      </c>
    </row>
    <row r="51" spans="1:17">
      <c r="A51" s="1" t="s">
        <v>69</v>
      </c>
      <c r="C51" s="9">
        <v>5881958</v>
      </c>
      <c r="D51" s="9"/>
      <c r="E51" s="9">
        <v>50108450198</v>
      </c>
      <c r="F51" s="9"/>
      <c r="G51" s="9">
        <v>49406814956</v>
      </c>
      <c r="H51" s="9"/>
      <c r="I51" s="9">
        <f t="shared" si="0"/>
        <v>701635242</v>
      </c>
      <c r="J51" s="9"/>
      <c r="K51" s="9">
        <v>5881958</v>
      </c>
      <c r="L51" s="9"/>
      <c r="M51" s="9">
        <v>50108450198</v>
      </c>
      <c r="N51" s="9"/>
      <c r="O51" s="9">
        <v>49406814956</v>
      </c>
      <c r="P51" s="9"/>
      <c r="Q51" s="9">
        <f t="shared" si="1"/>
        <v>701635242</v>
      </c>
    </row>
    <row r="52" spans="1:17">
      <c r="A52" s="1" t="s">
        <v>85</v>
      </c>
      <c r="C52" s="9">
        <v>4000000</v>
      </c>
      <c r="D52" s="9"/>
      <c r="E52" s="9">
        <v>222070770000</v>
      </c>
      <c r="F52" s="9"/>
      <c r="G52" s="9">
        <v>214118370000</v>
      </c>
      <c r="H52" s="9"/>
      <c r="I52" s="9">
        <f t="shared" si="0"/>
        <v>7952400000</v>
      </c>
      <c r="J52" s="9"/>
      <c r="K52" s="9">
        <v>4000000</v>
      </c>
      <c r="L52" s="9"/>
      <c r="M52" s="9">
        <v>222070770000</v>
      </c>
      <c r="N52" s="9"/>
      <c r="O52" s="9">
        <v>214118370000</v>
      </c>
      <c r="P52" s="9"/>
      <c r="Q52" s="9">
        <f t="shared" si="1"/>
        <v>7952400000</v>
      </c>
    </row>
    <row r="53" spans="1:17">
      <c r="A53" s="1" t="s">
        <v>48</v>
      </c>
      <c r="C53" s="9">
        <v>31040229</v>
      </c>
      <c r="D53" s="9"/>
      <c r="E53" s="9">
        <v>655680217295</v>
      </c>
      <c r="F53" s="9"/>
      <c r="G53" s="9">
        <v>708751745472</v>
      </c>
      <c r="H53" s="9"/>
      <c r="I53" s="9">
        <f t="shared" si="0"/>
        <v>-53071528177</v>
      </c>
      <c r="J53" s="9"/>
      <c r="K53" s="9">
        <v>31040229</v>
      </c>
      <c r="L53" s="9"/>
      <c r="M53" s="9">
        <v>655680217295</v>
      </c>
      <c r="N53" s="9"/>
      <c r="O53" s="9">
        <v>708751745472</v>
      </c>
      <c r="P53" s="9"/>
      <c r="Q53" s="9">
        <f t="shared" si="1"/>
        <v>-53071528177</v>
      </c>
    </row>
    <row r="54" spans="1:17">
      <c r="A54" s="1" t="s">
        <v>67</v>
      </c>
      <c r="C54" s="9">
        <v>16100000</v>
      </c>
      <c r="D54" s="9"/>
      <c r="E54" s="9">
        <v>255827216925</v>
      </c>
      <c r="F54" s="9"/>
      <c r="G54" s="9">
        <v>228700089450</v>
      </c>
      <c r="H54" s="9"/>
      <c r="I54" s="9">
        <f t="shared" si="0"/>
        <v>27127127475</v>
      </c>
      <c r="J54" s="9"/>
      <c r="K54" s="9">
        <v>16100000</v>
      </c>
      <c r="L54" s="9"/>
      <c r="M54" s="9">
        <v>255827216925</v>
      </c>
      <c r="N54" s="9"/>
      <c r="O54" s="9">
        <v>228700089450</v>
      </c>
      <c r="P54" s="9"/>
      <c r="Q54" s="9">
        <f t="shared" si="1"/>
        <v>27127127475</v>
      </c>
    </row>
    <row r="55" spans="1:17">
      <c r="A55" s="1" t="s">
        <v>63</v>
      </c>
      <c r="C55" s="9">
        <v>7900000</v>
      </c>
      <c r="D55" s="9"/>
      <c r="E55" s="9">
        <v>102560114700</v>
      </c>
      <c r="F55" s="9"/>
      <c r="G55" s="9">
        <v>109634902132</v>
      </c>
      <c r="H55" s="9"/>
      <c r="I55" s="9">
        <f t="shared" si="0"/>
        <v>-7074787432</v>
      </c>
      <c r="J55" s="9"/>
      <c r="K55" s="9">
        <v>7900000</v>
      </c>
      <c r="L55" s="9"/>
      <c r="M55" s="9">
        <v>102560114700</v>
      </c>
      <c r="N55" s="9"/>
      <c r="O55" s="9">
        <v>109634902132</v>
      </c>
      <c r="P55" s="9"/>
      <c r="Q55" s="9">
        <f t="shared" si="1"/>
        <v>-7074787432</v>
      </c>
    </row>
    <row r="56" spans="1:17">
      <c r="A56" s="1" t="s">
        <v>56</v>
      </c>
      <c r="C56" s="9">
        <v>4100000</v>
      </c>
      <c r="D56" s="9"/>
      <c r="E56" s="9">
        <v>101890125000</v>
      </c>
      <c r="F56" s="9"/>
      <c r="G56" s="9">
        <v>112445941950</v>
      </c>
      <c r="H56" s="9"/>
      <c r="I56" s="9">
        <f t="shared" si="0"/>
        <v>-10555816950</v>
      </c>
      <c r="J56" s="9"/>
      <c r="K56" s="9">
        <v>4100000</v>
      </c>
      <c r="L56" s="9"/>
      <c r="M56" s="9">
        <v>101890125000</v>
      </c>
      <c r="N56" s="9"/>
      <c r="O56" s="9">
        <v>112445941950</v>
      </c>
      <c r="P56" s="9"/>
      <c r="Q56" s="9">
        <f t="shared" si="1"/>
        <v>-10555816950</v>
      </c>
    </row>
    <row r="57" spans="1:17">
      <c r="A57" s="1" t="s">
        <v>33</v>
      </c>
      <c r="C57" s="9">
        <v>82518930</v>
      </c>
      <c r="D57" s="9"/>
      <c r="E57" s="9">
        <v>1492088271646</v>
      </c>
      <c r="F57" s="9"/>
      <c r="G57" s="9">
        <v>1643019685600</v>
      </c>
      <c r="H57" s="9"/>
      <c r="I57" s="9">
        <f t="shared" si="0"/>
        <v>-150931413954</v>
      </c>
      <c r="J57" s="9"/>
      <c r="K57" s="9">
        <v>82518930</v>
      </c>
      <c r="L57" s="9"/>
      <c r="M57" s="9">
        <v>1492088271646</v>
      </c>
      <c r="N57" s="9"/>
      <c r="O57" s="9">
        <v>1643019685600</v>
      </c>
      <c r="P57" s="9"/>
      <c r="Q57" s="9">
        <f t="shared" si="1"/>
        <v>-150931413954</v>
      </c>
    </row>
    <row r="58" spans="1:17">
      <c r="A58" s="1" t="s">
        <v>77</v>
      </c>
      <c r="C58" s="9">
        <v>95851115</v>
      </c>
      <c r="D58" s="9"/>
      <c r="E58" s="9">
        <v>560251109090</v>
      </c>
      <c r="F58" s="9"/>
      <c r="G58" s="9">
        <v>590954383991</v>
      </c>
      <c r="H58" s="9"/>
      <c r="I58" s="9">
        <f t="shared" si="0"/>
        <v>-30703274901</v>
      </c>
      <c r="J58" s="9"/>
      <c r="K58" s="9">
        <v>95851115</v>
      </c>
      <c r="L58" s="9"/>
      <c r="M58" s="9">
        <v>560251109090</v>
      </c>
      <c r="N58" s="9"/>
      <c r="O58" s="9">
        <v>590954383991</v>
      </c>
      <c r="P58" s="9"/>
      <c r="Q58" s="9">
        <f t="shared" si="1"/>
        <v>-30703274901</v>
      </c>
    </row>
    <row r="59" spans="1:17">
      <c r="A59" s="1" t="s">
        <v>81</v>
      </c>
      <c r="C59" s="9">
        <v>84528137</v>
      </c>
      <c r="D59" s="9"/>
      <c r="E59" s="9">
        <v>2715694288982</v>
      </c>
      <c r="F59" s="9"/>
      <c r="G59" s="9">
        <v>2273726502883</v>
      </c>
      <c r="H59" s="9"/>
      <c r="I59" s="9">
        <f t="shared" si="0"/>
        <v>441967786099</v>
      </c>
      <c r="J59" s="9"/>
      <c r="K59" s="9">
        <v>84528137</v>
      </c>
      <c r="L59" s="9"/>
      <c r="M59" s="9">
        <v>2715694288982</v>
      </c>
      <c r="N59" s="9"/>
      <c r="O59" s="9">
        <v>2273726502883</v>
      </c>
      <c r="P59" s="9"/>
      <c r="Q59" s="9">
        <f t="shared" si="1"/>
        <v>441967786099</v>
      </c>
    </row>
    <row r="60" spans="1:17">
      <c r="A60" s="1" t="s">
        <v>16</v>
      </c>
      <c r="C60" s="9">
        <v>13381695</v>
      </c>
      <c r="D60" s="9"/>
      <c r="E60" s="9">
        <v>73294427270</v>
      </c>
      <c r="F60" s="9"/>
      <c r="G60" s="9">
        <v>79945464227</v>
      </c>
      <c r="H60" s="9"/>
      <c r="I60" s="9">
        <f t="shared" si="0"/>
        <v>-6651036957</v>
      </c>
      <c r="J60" s="9"/>
      <c r="K60" s="9">
        <v>13381695</v>
      </c>
      <c r="L60" s="9"/>
      <c r="M60" s="9">
        <v>73294427270</v>
      </c>
      <c r="N60" s="9"/>
      <c r="O60" s="9">
        <v>79945464227</v>
      </c>
      <c r="P60" s="9"/>
      <c r="Q60" s="9">
        <f t="shared" si="1"/>
        <v>-6651036957</v>
      </c>
    </row>
    <row r="61" spans="1:17">
      <c r="A61" s="1" t="s">
        <v>38</v>
      </c>
      <c r="C61" s="9">
        <v>1300000</v>
      </c>
      <c r="D61" s="9"/>
      <c r="E61" s="9">
        <v>18711997200</v>
      </c>
      <c r="F61" s="9"/>
      <c r="G61" s="9">
        <v>19978416900</v>
      </c>
      <c r="H61" s="9"/>
      <c r="I61" s="9">
        <f t="shared" si="0"/>
        <v>-1266419700</v>
      </c>
      <c r="J61" s="9"/>
      <c r="K61" s="9">
        <v>1300000</v>
      </c>
      <c r="L61" s="9"/>
      <c r="M61" s="9">
        <v>18711997200</v>
      </c>
      <c r="N61" s="9"/>
      <c r="O61" s="9">
        <v>19978416900</v>
      </c>
      <c r="P61" s="9"/>
      <c r="Q61" s="9">
        <f t="shared" si="1"/>
        <v>-1266419700</v>
      </c>
    </row>
    <row r="62" spans="1:17">
      <c r="A62" s="1" t="s">
        <v>25</v>
      </c>
      <c r="C62" s="9">
        <v>33615414</v>
      </c>
      <c r="D62" s="9"/>
      <c r="E62" s="9">
        <v>1543457431622</v>
      </c>
      <c r="F62" s="9"/>
      <c r="G62" s="9">
        <v>1603939309761</v>
      </c>
      <c r="H62" s="9"/>
      <c r="I62" s="9">
        <f t="shared" si="0"/>
        <v>-60481878139</v>
      </c>
      <c r="J62" s="9"/>
      <c r="K62" s="9">
        <v>33615414</v>
      </c>
      <c r="L62" s="9"/>
      <c r="M62" s="9">
        <v>1543457431622</v>
      </c>
      <c r="N62" s="9"/>
      <c r="O62" s="9">
        <v>1603939309761</v>
      </c>
      <c r="P62" s="9"/>
      <c r="Q62" s="9">
        <f t="shared" si="1"/>
        <v>-60481878139</v>
      </c>
    </row>
    <row r="63" spans="1:17">
      <c r="A63" s="1" t="s">
        <v>71</v>
      </c>
      <c r="C63" s="9">
        <v>8005000</v>
      </c>
      <c r="D63" s="9"/>
      <c r="E63" s="9">
        <v>166627333035</v>
      </c>
      <c r="F63" s="9"/>
      <c r="G63" s="9">
        <v>152328296566</v>
      </c>
      <c r="H63" s="9"/>
      <c r="I63" s="9">
        <f t="shared" si="0"/>
        <v>14299036469</v>
      </c>
      <c r="J63" s="9"/>
      <c r="K63" s="9">
        <v>8005000</v>
      </c>
      <c r="L63" s="9"/>
      <c r="M63" s="9">
        <v>166627333035</v>
      </c>
      <c r="N63" s="9"/>
      <c r="O63" s="9">
        <v>152328296566</v>
      </c>
      <c r="P63" s="9"/>
      <c r="Q63" s="9">
        <f t="shared" si="1"/>
        <v>14299036469</v>
      </c>
    </row>
    <row r="64" spans="1:17">
      <c r="A64" s="1" t="s">
        <v>41</v>
      </c>
      <c r="C64" s="9">
        <v>3930949</v>
      </c>
      <c r="D64" s="9"/>
      <c r="E64" s="9">
        <v>105699494035</v>
      </c>
      <c r="F64" s="9"/>
      <c r="G64" s="9">
        <v>125299049920</v>
      </c>
      <c r="H64" s="9"/>
      <c r="I64" s="9">
        <f t="shared" si="0"/>
        <v>-19599555885</v>
      </c>
      <c r="J64" s="9"/>
      <c r="K64" s="9">
        <v>3930949</v>
      </c>
      <c r="L64" s="9"/>
      <c r="M64" s="9">
        <v>105699494035</v>
      </c>
      <c r="N64" s="9"/>
      <c r="O64" s="9">
        <v>125299049920</v>
      </c>
      <c r="P64" s="9"/>
      <c r="Q64" s="9">
        <f t="shared" si="1"/>
        <v>-19599555885</v>
      </c>
    </row>
    <row r="65" spans="1:17">
      <c r="A65" s="1" t="s">
        <v>87</v>
      </c>
      <c r="C65" s="9">
        <v>7206570</v>
      </c>
      <c r="D65" s="9"/>
      <c r="E65" s="9">
        <v>42695597814</v>
      </c>
      <c r="F65" s="9"/>
      <c r="G65" s="9">
        <v>44349479886</v>
      </c>
      <c r="H65" s="9"/>
      <c r="I65" s="9">
        <f t="shared" si="0"/>
        <v>-1653882072</v>
      </c>
      <c r="J65" s="9"/>
      <c r="K65" s="9">
        <v>7206570</v>
      </c>
      <c r="L65" s="9"/>
      <c r="M65" s="9">
        <v>42695597814</v>
      </c>
      <c r="N65" s="9"/>
      <c r="O65" s="9">
        <v>44349479886</v>
      </c>
      <c r="P65" s="9"/>
      <c r="Q65" s="9">
        <f t="shared" si="1"/>
        <v>-1653882072</v>
      </c>
    </row>
    <row r="66" spans="1:17">
      <c r="A66" s="1" t="s">
        <v>66</v>
      </c>
      <c r="C66" s="9">
        <v>9529900</v>
      </c>
      <c r="D66" s="9"/>
      <c r="E66" s="9">
        <v>109320694476</v>
      </c>
      <c r="F66" s="9"/>
      <c r="G66" s="9">
        <v>94542507008</v>
      </c>
      <c r="H66" s="9"/>
      <c r="I66" s="9">
        <f t="shared" si="0"/>
        <v>14778187468</v>
      </c>
      <c r="J66" s="9"/>
      <c r="K66" s="9">
        <v>9529900</v>
      </c>
      <c r="L66" s="9"/>
      <c r="M66" s="9">
        <v>109320694476</v>
      </c>
      <c r="N66" s="9"/>
      <c r="O66" s="9">
        <v>94542507008</v>
      </c>
      <c r="P66" s="9"/>
      <c r="Q66" s="9">
        <f t="shared" si="1"/>
        <v>14778187468</v>
      </c>
    </row>
    <row r="67" spans="1:17">
      <c r="A67" s="1" t="s">
        <v>22</v>
      </c>
      <c r="C67" s="9">
        <v>53493023</v>
      </c>
      <c r="D67" s="9"/>
      <c r="E67" s="9">
        <v>158992471144</v>
      </c>
      <c r="F67" s="9"/>
      <c r="G67" s="9">
        <v>143379798537</v>
      </c>
      <c r="H67" s="9"/>
      <c r="I67" s="9">
        <f t="shared" si="0"/>
        <v>15612672607</v>
      </c>
      <c r="J67" s="9"/>
      <c r="K67" s="9">
        <v>53493023</v>
      </c>
      <c r="L67" s="9"/>
      <c r="M67" s="9">
        <v>158992471144</v>
      </c>
      <c r="N67" s="9"/>
      <c r="O67" s="9">
        <v>143379798537</v>
      </c>
      <c r="P67" s="9"/>
      <c r="Q67" s="9">
        <f t="shared" si="1"/>
        <v>15612672607</v>
      </c>
    </row>
    <row r="68" spans="1:17">
      <c r="A68" s="1" t="s">
        <v>17</v>
      </c>
      <c r="C68" s="9">
        <v>20961128</v>
      </c>
      <c r="D68" s="9"/>
      <c r="E68" s="9">
        <v>32692326173</v>
      </c>
      <c r="F68" s="9"/>
      <c r="G68" s="9">
        <v>45485881476</v>
      </c>
      <c r="H68" s="9"/>
      <c r="I68" s="9">
        <f t="shared" si="0"/>
        <v>-12793555303</v>
      </c>
      <c r="J68" s="9"/>
      <c r="K68" s="9">
        <v>20961128</v>
      </c>
      <c r="L68" s="9"/>
      <c r="M68" s="9">
        <v>32692326173</v>
      </c>
      <c r="N68" s="9"/>
      <c r="O68" s="9">
        <v>45485881476</v>
      </c>
      <c r="P68" s="9"/>
      <c r="Q68" s="9">
        <f t="shared" si="1"/>
        <v>-12793555303</v>
      </c>
    </row>
    <row r="69" spans="1:17">
      <c r="A69" s="1" t="s">
        <v>55</v>
      </c>
      <c r="C69" s="9">
        <v>13633830</v>
      </c>
      <c r="D69" s="9"/>
      <c r="E69" s="9">
        <v>660694549685</v>
      </c>
      <c r="F69" s="9"/>
      <c r="G69" s="9">
        <v>677635435575</v>
      </c>
      <c r="H69" s="9"/>
      <c r="I69" s="9">
        <f t="shared" si="0"/>
        <v>-16940885890</v>
      </c>
      <c r="J69" s="9"/>
      <c r="K69" s="9">
        <v>13633830</v>
      </c>
      <c r="L69" s="9"/>
      <c r="M69" s="9">
        <v>660694549685</v>
      </c>
      <c r="N69" s="9"/>
      <c r="O69" s="9">
        <v>677635435575</v>
      </c>
      <c r="P69" s="9"/>
      <c r="Q69" s="9">
        <f t="shared" si="1"/>
        <v>-16940885890</v>
      </c>
    </row>
    <row r="70" spans="1:17">
      <c r="A70" s="1" t="s">
        <v>26</v>
      </c>
      <c r="C70" s="9">
        <v>3900000</v>
      </c>
      <c r="D70" s="9"/>
      <c r="E70" s="9">
        <v>424315212750</v>
      </c>
      <c r="F70" s="9"/>
      <c r="G70" s="9">
        <v>505534068000</v>
      </c>
      <c r="H70" s="9"/>
      <c r="I70" s="9">
        <f t="shared" si="0"/>
        <v>-81218855250</v>
      </c>
      <c r="J70" s="9"/>
      <c r="K70" s="9">
        <v>3900000</v>
      </c>
      <c r="L70" s="9"/>
      <c r="M70" s="9">
        <v>424315212750</v>
      </c>
      <c r="N70" s="9"/>
      <c r="O70" s="9">
        <v>505534068000</v>
      </c>
      <c r="P70" s="9"/>
      <c r="Q70" s="9">
        <f t="shared" si="1"/>
        <v>-81218855250</v>
      </c>
    </row>
    <row r="71" spans="1:17">
      <c r="A71" s="1" t="s">
        <v>31</v>
      </c>
      <c r="C71" s="9">
        <v>23946682</v>
      </c>
      <c r="D71" s="9"/>
      <c r="E71" s="9">
        <v>110546701280</v>
      </c>
      <c r="F71" s="9"/>
      <c r="G71" s="9">
        <v>107922978426</v>
      </c>
      <c r="H71" s="9"/>
      <c r="I71" s="9">
        <f t="shared" si="0"/>
        <v>2623722854</v>
      </c>
      <c r="J71" s="9"/>
      <c r="K71" s="9">
        <v>23946682</v>
      </c>
      <c r="L71" s="9"/>
      <c r="M71" s="9">
        <v>110546701280</v>
      </c>
      <c r="N71" s="9"/>
      <c r="O71" s="9">
        <v>107922978426</v>
      </c>
      <c r="P71" s="9"/>
      <c r="Q71" s="9">
        <f t="shared" si="1"/>
        <v>2623722854</v>
      </c>
    </row>
    <row r="72" spans="1:17">
      <c r="A72" s="1" t="s">
        <v>29</v>
      </c>
      <c r="C72" s="9">
        <v>3593753</v>
      </c>
      <c r="D72" s="9"/>
      <c r="E72" s="9">
        <v>522459137311</v>
      </c>
      <c r="F72" s="9"/>
      <c r="G72" s="9">
        <v>506955050775</v>
      </c>
      <c r="H72" s="9"/>
      <c r="I72" s="9">
        <f t="shared" si="0"/>
        <v>15504086536</v>
      </c>
      <c r="J72" s="9"/>
      <c r="K72" s="9">
        <v>3593753</v>
      </c>
      <c r="L72" s="9"/>
      <c r="M72" s="9">
        <v>522459137311</v>
      </c>
      <c r="N72" s="9"/>
      <c r="O72" s="9">
        <v>506955050775</v>
      </c>
      <c r="P72" s="9"/>
      <c r="Q72" s="9">
        <f t="shared" si="1"/>
        <v>15504086536</v>
      </c>
    </row>
    <row r="73" spans="1:17">
      <c r="A73" s="1" t="s">
        <v>50</v>
      </c>
      <c r="C73" s="9">
        <v>24900000</v>
      </c>
      <c r="D73" s="9"/>
      <c r="E73" s="9">
        <v>273507887250</v>
      </c>
      <c r="F73" s="9"/>
      <c r="G73" s="9">
        <v>274992997950</v>
      </c>
      <c r="H73" s="9"/>
      <c r="I73" s="9">
        <f t="shared" ref="I73:I114" si="2">E73-G73</f>
        <v>-1485110700</v>
      </c>
      <c r="J73" s="9"/>
      <c r="K73" s="9">
        <v>24900000</v>
      </c>
      <c r="L73" s="9"/>
      <c r="M73" s="9">
        <v>273507887250</v>
      </c>
      <c r="N73" s="9"/>
      <c r="O73" s="9">
        <v>274992997950</v>
      </c>
      <c r="P73" s="9"/>
      <c r="Q73" s="9">
        <f t="shared" ref="Q73:Q114" si="3">M73-O73</f>
        <v>-1485110700</v>
      </c>
    </row>
    <row r="74" spans="1:17">
      <c r="A74" s="1" t="s">
        <v>35</v>
      </c>
      <c r="C74" s="9">
        <v>3600760</v>
      </c>
      <c r="D74" s="9"/>
      <c r="E74" s="9">
        <v>144963086859</v>
      </c>
      <c r="F74" s="9"/>
      <c r="G74" s="9">
        <v>139474797263</v>
      </c>
      <c r="H74" s="9"/>
      <c r="I74" s="9">
        <f t="shared" si="2"/>
        <v>5488289596</v>
      </c>
      <c r="J74" s="9"/>
      <c r="K74" s="9">
        <v>3600760</v>
      </c>
      <c r="L74" s="9"/>
      <c r="M74" s="9">
        <v>144963086859</v>
      </c>
      <c r="N74" s="9"/>
      <c r="O74" s="9">
        <v>139474797263</v>
      </c>
      <c r="P74" s="9"/>
      <c r="Q74" s="9">
        <f t="shared" si="3"/>
        <v>5488289596</v>
      </c>
    </row>
    <row r="75" spans="1:17">
      <c r="A75" s="1" t="s">
        <v>65</v>
      </c>
      <c r="C75" s="9">
        <v>45718</v>
      </c>
      <c r="D75" s="9"/>
      <c r="E75" s="9">
        <v>652604242</v>
      </c>
      <c r="F75" s="9"/>
      <c r="G75" s="9">
        <v>721227669</v>
      </c>
      <c r="H75" s="9"/>
      <c r="I75" s="9">
        <f t="shared" si="2"/>
        <v>-68623427</v>
      </c>
      <c r="J75" s="9"/>
      <c r="K75" s="9">
        <v>45718</v>
      </c>
      <c r="L75" s="9"/>
      <c r="M75" s="9">
        <v>652604242</v>
      </c>
      <c r="N75" s="9"/>
      <c r="O75" s="9">
        <v>721227669</v>
      </c>
      <c r="P75" s="9"/>
      <c r="Q75" s="9">
        <f t="shared" si="3"/>
        <v>-68623427</v>
      </c>
    </row>
    <row r="76" spans="1:17">
      <c r="A76" s="1" t="s">
        <v>24</v>
      </c>
      <c r="C76" s="9">
        <v>40906624</v>
      </c>
      <c r="D76" s="9"/>
      <c r="E76" s="9">
        <v>444449099388</v>
      </c>
      <c r="F76" s="9"/>
      <c r="G76" s="9">
        <v>510323531319</v>
      </c>
      <c r="H76" s="9"/>
      <c r="I76" s="9">
        <f t="shared" si="2"/>
        <v>-65874431931</v>
      </c>
      <c r="J76" s="9"/>
      <c r="K76" s="9">
        <v>40906624</v>
      </c>
      <c r="L76" s="9"/>
      <c r="M76" s="9">
        <v>444449099388</v>
      </c>
      <c r="N76" s="9"/>
      <c r="O76" s="9">
        <v>510323531319</v>
      </c>
      <c r="P76" s="9"/>
      <c r="Q76" s="9">
        <f t="shared" si="3"/>
        <v>-65874431931</v>
      </c>
    </row>
    <row r="77" spans="1:17">
      <c r="A77" s="1" t="s">
        <v>30</v>
      </c>
      <c r="C77" s="9">
        <v>10500000</v>
      </c>
      <c r="D77" s="9"/>
      <c r="E77" s="9">
        <v>829783237500</v>
      </c>
      <c r="F77" s="9"/>
      <c r="G77" s="9">
        <v>832914495000</v>
      </c>
      <c r="H77" s="9"/>
      <c r="I77" s="9">
        <f t="shared" si="2"/>
        <v>-3131257500</v>
      </c>
      <c r="J77" s="9"/>
      <c r="K77" s="9">
        <v>10500000</v>
      </c>
      <c r="L77" s="9"/>
      <c r="M77" s="9">
        <v>829783237500</v>
      </c>
      <c r="N77" s="9"/>
      <c r="O77" s="9">
        <v>832914495000</v>
      </c>
      <c r="P77" s="9"/>
      <c r="Q77" s="9">
        <f t="shared" si="3"/>
        <v>-3131257500</v>
      </c>
    </row>
    <row r="78" spans="1:17">
      <c r="A78" s="1" t="s">
        <v>49</v>
      </c>
      <c r="C78" s="9">
        <v>12000000</v>
      </c>
      <c r="D78" s="9"/>
      <c r="E78" s="9">
        <v>59356713600</v>
      </c>
      <c r="F78" s="9"/>
      <c r="G78" s="9">
        <v>59881572000</v>
      </c>
      <c r="H78" s="9"/>
      <c r="I78" s="9">
        <f t="shared" si="2"/>
        <v>-524858400</v>
      </c>
      <c r="J78" s="9"/>
      <c r="K78" s="9">
        <v>12000000</v>
      </c>
      <c r="L78" s="9"/>
      <c r="M78" s="9">
        <v>59356713600</v>
      </c>
      <c r="N78" s="9"/>
      <c r="O78" s="9">
        <v>59881572000</v>
      </c>
      <c r="P78" s="9"/>
      <c r="Q78" s="9">
        <f t="shared" si="3"/>
        <v>-524858400</v>
      </c>
    </row>
    <row r="79" spans="1:17">
      <c r="A79" s="1" t="s">
        <v>36</v>
      </c>
      <c r="C79" s="9">
        <v>7999999</v>
      </c>
      <c r="D79" s="9"/>
      <c r="E79" s="9">
        <v>17884945364</v>
      </c>
      <c r="F79" s="9"/>
      <c r="G79" s="9">
        <v>19236853195</v>
      </c>
      <c r="H79" s="9"/>
      <c r="I79" s="9">
        <f t="shared" si="2"/>
        <v>-1351907831</v>
      </c>
      <c r="J79" s="9"/>
      <c r="K79" s="9">
        <v>7999999</v>
      </c>
      <c r="L79" s="9"/>
      <c r="M79" s="9">
        <v>17884945364</v>
      </c>
      <c r="N79" s="9"/>
      <c r="O79" s="9">
        <v>19236853195</v>
      </c>
      <c r="P79" s="9"/>
      <c r="Q79" s="9">
        <f t="shared" si="3"/>
        <v>-1351907831</v>
      </c>
    </row>
    <row r="80" spans="1:17">
      <c r="A80" s="1" t="s">
        <v>46</v>
      </c>
      <c r="C80" s="9">
        <v>11769701</v>
      </c>
      <c r="D80" s="9"/>
      <c r="E80" s="9">
        <v>237152336826</v>
      </c>
      <c r="F80" s="9"/>
      <c r="G80" s="9">
        <v>281377094261</v>
      </c>
      <c r="H80" s="9"/>
      <c r="I80" s="9">
        <f t="shared" si="2"/>
        <v>-44224757435</v>
      </c>
      <c r="J80" s="9"/>
      <c r="K80" s="9">
        <v>11769701</v>
      </c>
      <c r="L80" s="9"/>
      <c r="M80" s="9">
        <v>237152336826</v>
      </c>
      <c r="N80" s="9"/>
      <c r="O80" s="9">
        <v>281377094261</v>
      </c>
      <c r="P80" s="9"/>
      <c r="Q80" s="9">
        <f t="shared" si="3"/>
        <v>-44224757435</v>
      </c>
    </row>
    <row r="81" spans="1:17">
      <c r="A81" s="1" t="s">
        <v>47</v>
      </c>
      <c r="C81" s="9">
        <v>11700751</v>
      </c>
      <c r="D81" s="9"/>
      <c r="E81" s="9">
        <v>247161545072</v>
      </c>
      <c r="F81" s="9"/>
      <c r="G81" s="9">
        <v>274438581428</v>
      </c>
      <c r="H81" s="9"/>
      <c r="I81" s="9">
        <f t="shared" si="2"/>
        <v>-27277036356</v>
      </c>
      <c r="J81" s="9"/>
      <c r="K81" s="9">
        <v>11700751</v>
      </c>
      <c r="L81" s="9"/>
      <c r="M81" s="9">
        <v>247161545072</v>
      </c>
      <c r="N81" s="9"/>
      <c r="O81" s="9">
        <v>274438581428</v>
      </c>
      <c r="P81" s="9"/>
      <c r="Q81" s="9">
        <f t="shared" si="3"/>
        <v>-27277036356</v>
      </c>
    </row>
    <row r="82" spans="1:17">
      <c r="A82" s="1" t="s">
        <v>44</v>
      </c>
      <c r="C82" s="9">
        <v>7550105</v>
      </c>
      <c r="D82" s="9"/>
      <c r="E82" s="9">
        <v>155357264817</v>
      </c>
      <c r="F82" s="9"/>
      <c r="G82" s="9">
        <v>153378086331</v>
      </c>
      <c r="H82" s="9"/>
      <c r="I82" s="9">
        <f t="shared" si="2"/>
        <v>1979178486</v>
      </c>
      <c r="J82" s="9"/>
      <c r="K82" s="9">
        <v>7550105</v>
      </c>
      <c r="L82" s="9"/>
      <c r="M82" s="9">
        <v>155357264817</v>
      </c>
      <c r="N82" s="9"/>
      <c r="O82" s="9">
        <v>153378086331</v>
      </c>
      <c r="P82" s="9"/>
      <c r="Q82" s="9">
        <f t="shared" si="3"/>
        <v>1979178486</v>
      </c>
    </row>
    <row r="83" spans="1:17">
      <c r="A83" s="1" t="s">
        <v>15</v>
      </c>
      <c r="C83" s="9">
        <v>15010000</v>
      </c>
      <c r="D83" s="9"/>
      <c r="E83" s="9">
        <v>389071925478</v>
      </c>
      <c r="F83" s="9"/>
      <c r="G83" s="9">
        <v>404155861079</v>
      </c>
      <c r="H83" s="9"/>
      <c r="I83" s="9">
        <f t="shared" si="2"/>
        <v>-15083935601</v>
      </c>
      <c r="J83" s="9"/>
      <c r="K83" s="9">
        <v>15010000</v>
      </c>
      <c r="L83" s="9"/>
      <c r="M83" s="9">
        <v>389071925478</v>
      </c>
      <c r="N83" s="9"/>
      <c r="O83" s="9">
        <v>404155861079</v>
      </c>
      <c r="P83" s="9"/>
      <c r="Q83" s="9">
        <f t="shared" si="3"/>
        <v>-15083935601</v>
      </c>
    </row>
    <row r="84" spans="1:17">
      <c r="A84" s="1" t="s">
        <v>27</v>
      </c>
      <c r="C84" s="9">
        <v>7182491</v>
      </c>
      <c r="D84" s="9"/>
      <c r="E84" s="9">
        <v>585674117296</v>
      </c>
      <c r="F84" s="9"/>
      <c r="G84" s="9">
        <v>675777827652</v>
      </c>
      <c r="H84" s="9"/>
      <c r="I84" s="9">
        <f t="shared" si="2"/>
        <v>-90103710356</v>
      </c>
      <c r="J84" s="9"/>
      <c r="K84" s="9">
        <v>7182491</v>
      </c>
      <c r="L84" s="9"/>
      <c r="M84" s="9">
        <v>585674117296</v>
      </c>
      <c r="N84" s="9"/>
      <c r="O84" s="9">
        <v>675777827652</v>
      </c>
      <c r="P84" s="9"/>
      <c r="Q84" s="9">
        <f t="shared" si="3"/>
        <v>-90103710356</v>
      </c>
    </row>
    <row r="85" spans="1:17">
      <c r="A85" s="1" t="s">
        <v>124</v>
      </c>
      <c r="C85" s="9">
        <v>199891</v>
      </c>
      <c r="D85" s="9"/>
      <c r="E85" s="9">
        <v>199197247563</v>
      </c>
      <c r="F85" s="9"/>
      <c r="G85" s="9">
        <v>195899643862</v>
      </c>
      <c r="H85" s="9"/>
      <c r="I85" s="9">
        <f t="shared" si="2"/>
        <v>3297603701</v>
      </c>
      <c r="J85" s="9"/>
      <c r="K85" s="9">
        <v>199891</v>
      </c>
      <c r="L85" s="9"/>
      <c r="M85" s="9">
        <v>199197247563</v>
      </c>
      <c r="N85" s="9"/>
      <c r="O85" s="9">
        <v>195899643862</v>
      </c>
      <c r="P85" s="9"/>
      <c r="Q85" s="9">
        <f t="shared" si="3"/>
        <v>3297603701</v>
      </c>
    </row>
    <row r="86" spans="1:17">
      <c r="A86" s="1" t="s">
        <v>199</v>
      </c>
      <c r="C86" s="9">
        <v>100000</v>
      </c>
      <c r="D86" s="9"/>
      <c r="E86" s="9">
        <v>99980875181</v>
      </c>
      <c r="F86" s="9"/>
      <c r="G86" s="9">
        <v>99980875182</v>
      </c>
      <c r="H86" s="9"/>
      <c r="I86" s="9">
        <f t="shared" si="2"/>
        <v>-1</v>
      </c>
      <c r="J86" s="9"/>
      <c r="K86" s="9">
        <v>100000</v>
      </c>
      <c r="L86" s="9"/>
      <c r="M86" s="9">
        <v>99980875181</v>
      </c>
      <c r="N86" s="9"/>
      <c r="O86" s="9">
        <v>99980875182</v>
      </c>
      <c r="P86" s="9"/>
      <c r="Q86" s="9">
        <f t="shared" si="3"/>
        <v>-1</v>
      </c>
    </row>
    <row r="87" spans="1:17">
      <c r="A87" s="1" t="s">
        <v>127</v>
      </c>
      <c r="C87" s="9">
        <v>156307</v>
      </c>
      <c r="D87" s="9"/>
      <c r="E87" s="9">
        <v>153353132665</v>
      </c>
      <c r="F87" s="9"/>
      <c r="G87" s="9">
        <v>150483856295</v>
      </c>
      <c r="H87" s="9"/>
      <c r="I87" s="9">
        <f t="shared" si="2"/>
        <v>2869276370</v>
      </c>
      <c r="J87" s="9"/>
      <c r="K87" s="9">
        <v>156307</v>
      </c>
      <c r="L87" s="9"/>
      <c r="M87" s="9">
        <v>153353132665</v>
      </c>
      <c r="N87" s="9"/>
      <c r="O87" s="9">
        <v>150483856295</v>
      </c>
      <c r="P87" s="9"/>
      <c r="Q87" s="9">
        <f t="shared" si="3"/>
        <v>2869276370</v>
      </c>
    </row>
    <row r="88" spans="1:17">
      <c r="A88" s="1" t="s">
        <v>196</v>
      </c>
      <c r="C88" s="9">
        <v>135000</v>
      </c>
      <c r="D88" s="9"/>
      <c r="E88" s="9">
        <v>134975396274</v>
      </c>
      <c r="F88" s="9"/>
      <c r="G88" s="9">
        <v>134975396274</v>
      </c>
      <c r="H88" s="9"/>
      <c r="I88" s="9">
        <f t="shared" si="2"/>
        <v>0</v>
      </c>
      <c r="J88" s="9"/>
      <c r="K88" s="9">
        <v>135000</v>
      </c>
      <c r="L88" s="9"/>
      <c r="M88" s="9">
        <v>134975396274</v>
      </c>
      <c r="N88" s="9"/>
      <c r="O88" s="9">
        <v>134975396274</v>
      </c>
      <c r="P88" s="9"/>
      <c r="Q88" s="9">
        <f t="shared" si="3"/>
        <v>0</v>
      </c>
    </row>
    <row r="89" spans="1:17">
      <c r="A89" s="1" t="s">
        <v>130</v>
      </c>
      <c r="C89" s="9">
        <v>321119</v>
      </c>
      <c r="D89" s="9"/>
      <c r="E89" s="9">
        <v>313268651633</v>
      </c>
      <c r="F89" s="9"/>
      <c r="G89" s="9">
        <v>307900515104</v>
      </c>
      <c r="H89" s="9"/>
      <c r="I89" s="9">
        <f t="shared" si="2"/>
        <v>5368136529</v>
      </c>
      <c r="J89" s="9"/>
      <c r="K89" s="9">
        <v>321119</v>
      </c>
      <c r="L89" s="9"/>
      <c r="M89" s="9">
        <v>313268651633</v>
      </c>
      <c r="N89" s="9"/>
      <c r="O89" s="9">
        <v>307900515104</v>
      </c>
      <c r="P89" s="9"/>
      <c r="Q89" s="9">
        <f t="shared" si="3"/>
        <v>5368136529</v>
      </c>
    </row>
    <row r="90" spans="1:17">
      <c r="A90" s="1" t="s">
        <v>133</v>
      </c>
      <c r="C90" s="9">
        <v>604234</v>
      </c>
      <c r="D90" s="9"/>
      <c r="E90" s="9">
        <v>578443150832</v>
      </c>
      <c r="F90" s="9"/>
      <c r="G90" s="9">
        <v>569085262597</v>
      </c>
      <c r="H90" s="9"/>
      <c r="I90" s="9">
        <f t="shared" si="2"/>
        <v>9357888235</v>
      </c>
      <c r="J90" s="9"/>
      <c r="K90" s="9">
        <v>604234</v>
      </c>
      <c r="L90" s="9"/>
      <c r="M90" s="9">
        <v>578443150832</v>
      </c>
      <c r="N90" s="9"/>
      <c r="O90" s="9">
        <v>569085262597</v>
      </c>
      <c r="P90" s="9"/>
      <c r="Q90" s="9">
        <f t="shared" si="3"/>
        <v>9357888235</v>
      </c>
    </row>
    <row r="91" spans="1:17">
      <c r="A91" s="1" t="s">
        <v>145</v>
      </c>
      <c r="C91" s="9">
        <v>26984</v>
      </c>
      <c r="D91" s="9"/>
      <c r="E91" s="9">
        <v>20599898791</v>
      </c>
      <c r="F91" s="9"/>
      <c r="G91" s="9">
        <v>20218414188</v>
      </c>
      <c r="H91" s="9"/>
      <c r="I91" s="9">
        <f t="shared" si="2"/>
        <v>381484603</v>
      </c>
      <c r="J91" s="9"/>
      <c r="K91" s="9">
        <v>26984</v>
      </c>
      <c r="L91" s="9"/>
      <c r="M91" s="9">
        <v>20599898791</v>
      </c>
      <c r="N91" s="9"/>
      <c r="O91" s="9">
        <v>20218414188</v>
      </c>
      <c r="P91" s="9"/>
      <c r="Q91" s="9">
        <f t="shared" si="3"/>
        <v>381484603</v>
      </c>
    </row>
    <row r="92" spans="1:17">
      <c r="A92" s="1" t="s">
        <v>148</v>
      </c>
      <c r="C92" s="9">
        <v>20433</v>
      </c>
      <c r="D92" s="9"/>
      <c r="E92" s="9">
        <v>15355476435</v>
      </c>
      <c r="F92" s="9"/>
      <c r="G92" s="9">
        <v>15075390780</v>
      </c>
      <c r="H92" s="9"/>
      <c r="I92" s="9">
        <f t="shared" si="2"/>
        <v>280085655</v>
      </c>
      <c r="J92" s="9"/>
      <c r="K92" s="9">
        <v>20433</v>
      </c>
      <c r="L92" s="9"/>
      <c r="M92" s="9">
        <v>15355476435</v>
      </c>
      <c r="N92" s="9"/>
      <c r="O92" s="9">
        <v>15075390780</v>
      </c>
      <c r="P92" s="9"/>
      <c r="Q92" s="9">
        <f t="shared" si="3"/>
        <v>280085655</v>
      </c>
    </row>
    <row r="93" spans="1:17">
      <c r="A93" s="1" t="s">
        <v>152</v>
      </c>
      <c r="C93" s="9">
        <v>632906</v>
      </c>
      <c r="D93" s="9"/>
      <c r="E93" s="9">
        <v>565487604631</v>
      </c>
      <c r="F93" s="9"/>
      <c r="G93" s="9">
        <v>556141277340</v>
      </c>
      <c r="H93" s="9"/>
      <c r="I93" s="9">
        <f t="shared" si="2"/>
        <v>9346327291</v>
      </c>
      <c r="J93" s="9"/>
      <c r="K93" s="9">
        <v>632906</v>
      </c>
      <c r="L93" s="9"/>
      <c r="M93" s="9">
        <v>565487604631</v>
      </c>
      <c r="N93" s="9"/>
      <c r="O93" s="9">
        <v>556141277340</v>
      </c>
      <c r="P93" s="9"/>
      <c r="Q93" s="9">
        <f t="shared" si="3"/>
        <v>9346327291</v>
      </c>
    </row>
    <row r="94" spans="1:17">
      <c r="A94" s="1" t="s">
        <v>157</v>
      </c>
      <c r="C94" s="9">
        <v>725183</v>
      </c>
      <c r="D94" s="9"/>
      <c r="E94" s="9">
        <v>640764316663</v>
      </c>
      <c r="F94" s="9"/>
      <c r="G94" s="9">
        <v>628452941165</v>
      </c>
      <c r="H94" s="9"/>
      <c r="I94" s="9">
        <f t="shared" si="2"/>
        <v>12311375498</v>
      </c>
      <c r="J94" s="9"/>
      <c r="K94" s="9">
        <v>725183</v>
      </c>
      <c r="L94" s="9"/>
      <c r="M94" s="9">
        <v>640764316663</v>
      </c>
      <c r="N94" s="9"/>
      <c r="O94" s="9">
        <v>628452941165</v>
      </c>
      <c r="P94" s="9"/>
      <c r="Q94" s="9">
        <f t="shared" si="3"/>
        <v>12311375498</v>
      </c>
    </row>
    <row r="95" spans="1:17">
      <c r="A95" s="1" t="s">
        <v>163</v>
      </c>
      <c r="C95" s="9">
        <v>484893</v>
      </c>
      <c r="D95" s="9"/>
      <c r="E95" s="9">
        <v>420393905811</v>
      </c>
      <c r="F95" s="9"/>
      <c r="G95" s="9">
        <v>412889122660</v>
      </c>
      <c r="H95" s="9"/>
      <c r="I95" s="9">
        <f t="shared" si="2"/>
        <v>7504783151</v>
      </c>
      <c r="J95" s="9"/>
      <c r="K95" s="9">
        <v>484893</v>
      </c>
      <c r="L95" s="9"/>
      <c r="M95" s="9">
        <v>420393905811</v>
      </c>
      <c r="N95" s="9"/>
      <c r="O95" s="9">
        <v>412889122660</v>
      </c>
      <c r="P95" s="9"/>
      <c r="Q95" s="9">
        <f t="shared" si="3"/>
        <v>7504783151</v>
      </c>
    </row>
    <row r="96" spans="1:17">
      <c r="A96" s="1" t="s">
        <v>170</v>
      </c>
      <c r="C96" s="9">
        <v>3280</v>
      </c>
      <c r="D96" s="9"/>
      <c r="E96" s="9">
        <v>2702689248</v>
      </c>
      <c r="F96" s="9"/>
      <c r="G96" s="9">
        <v>2646316268</v>
      </c>
      <c r="H96" s="9"/>
      <c r="I96" s="9">
        <f t="shared" si="2"/>
        <v>56372980</v>
      </c>
      <c r="J96" s="9"/>
      <c r="K96" s="9">
        <v>3280</v>
      </c>
      <c r="L96" s="9"/>
      <c r="M96" s="9">
        <v>2702689248</v>
      </c>
      <c r="N96" s="9"/>
      <c r="O96" s="9">
        <v>2646316268</v>
      </c>
      <c r="P96" s="9"/>
      <c r="Q96" s="9">
        <f t="shared" si="3"/>
        <v>56372980</v>
      </c>
    </row>
    <row r="97" spans="1:17">
      <c r="A97" s="1" t="s">
        <v>173</v>
      </c>
      <c r="C97" s="9">
        <v>5600</v>
      </c>
      <c r="D97" s="9"/>
      <c r="E97" s="9">
        <v>4353098857</v>
      </c>
      <c r="F97" s="9"/>
      <c r="G97" s="9">
        <v>4261387483</v>
      </c>
      <c r="H97" s="9"/>
      <c r="I97" s="9">
        <f t="shared" si="2"/>
        <v>91711374</v>
      </c>
      <c r="J97" s="9"/>
      <c r="K97" s="9">
        <v>5600</v>
      </c>
      <c r="L97" s="9"/>
      <c r="M97" s="9">
        <v>4353098857</v>
      </c>
      <c r="N97" s="9"/>
      <c r="O97" s="9">
        <v>4261387483</v>
      </c>
      <c r="P97" s="9"/>
      <c r="Q97" s="9">
        <f t="shared" si="3"/>
        <v>91711374</v>
      </c>
    </row>
    <row r="98" spans="1:17">
      <c r="A98" s="1" t="s">
        <v>179</v>
      </c>
      <c r="C98" s="9">
        <v>156886</v>
      </c>
      <c r="D98" s="9"/>
      <c r="E98" s="9">
        <v>123870418616</v>
      </c>
      <c r="F98" s="9"/>
      <c r="G98" s="9">
        <v>121718332832</v>
      </c>
      <c r="H98" s="9"/>
      <c r="I98" s="9">
        <f t="shared" si="2"/>
        <v>2152085784</v>
      </c>
      <c r="J98" s="9"/>
      <c r="K98" s="9">
        <v>156886</v>
      </c>
      <c r="L98" s="9"/>
      <c r="M98" s="9">
        <v>123870418616</v>
      </c>
      <c r="N98" s="9"/>
      <c r="O98" s="9">
        <v>121718332832</v>
      </c>
      <c r="P98" s="9"/>
      <c r="Q98" s="9">
        <f t="shared" si="3"/>
        <v>2152085784</v>
      </c>
    </row>
    <row r="99" spans="1:17">
      <c r="A99" s="1" t="s">
        <v>142</v>
      </c>
      <c r="C99" s="9">
        <v>199633</v>
      </c>
      <c r="D99" s="9"/>
      <c r="E99" s="9">
        <v>190415362958</v>
      </c>
      <c r="F99" s="9"/>
      <c r="G99" s="9">
        <v>187092075963</v>
      </c>
      <c r="H99" s="9"/>
      <c r="I99" s="9">
        <f t="shared" si="2"/>
        <v>3323286995</v>
      </c>
      <c r="J99" s="9"/>
      <c r="K99" s="9">
        <v>199633</v>
      </c>
      <c r="L99" s="9"/>
      <c r="M99" s="9">
        <v>190415362958</v>
      </c>
      <c r="N99" s="9"/>
      <c r="O99" s="9">
        <v>187092075963</v>
      </c>
      <c r="P99" s="9"/>
      <c r="Q99" s="9">
        <f t="shared" si="3"/>
        <v>3323286995</v>
      </c>
    </row>
    <row r="100" spans="1:17">
      <c r="A100" s="1" t="s">
        <v>167</v>
      </c>
      <c r="C100" s="9">
        <v>614767</v>
      </c>
      <c r="D100" s="9"/>
      <c r="E100" s="9">
        <v>515960328047</v>
      </c>
      <c r="F100" s="9"/>
      <c r="G100" s="9">
        <v>506482339104</v>
      </c>
      <c r="H100" s="9"/>
      <c r="I100" s="9">
        <f t="shared" si="2"/>
        <v>9477988943</v>
      </c>
      <c r="J100" s="9"/>
      <c r="K100" s="9">
        <v>614767</v>
      </c>
      <c r="L100" s="9"/>
      <c r="M100" s="9">
        <v>515960328047</v>
      </c>
      <c r="N100" s="9"/>
      <c r="O100" s="9">
        <v>506482339104</v>
      </c>
      <c r="P100" s="9"/>
      <c r="Q100" s="9">
        <f t="shared" si="3"/>
        <v>9477988943</v>
      </c>
    </row>
    <row r="101" spans="1:17">
      <c r="A101" s="1" t="s">
        <v>181</v>
      </c>
      <c r="C101" s="9">
        <v>61511</v>
      </c>
      <c r="D101" s="9"/>
      <c r="E101" s="9">
        <v>50829626959</v>
      </c>
      <c r="F101" s="9"/>
      <c r="G101" s="9">
        <v>49798274456</v>
      </c>
      <c r="H101" s="9"/>
      <c r="I101" s="9">
        <f t="shared" si="2"/>
        <v>1031352503</v>
      </c>
      <c r="J101" s="9"/>
      <c r="K101" s="9">
        <v>61511</v>
      </c>
      <c r="L101" s="9"/>
      <c r="M101" s="9">
        <v>50829626959</v>
      </c>
      <c r="N101" s="9"/>
      <c r="O101" s="9">
        <v>49798274456</v>
      </c>
      <c r="P101" s="9"/>
      <c r="Q101" s="9">
        <f t="shared" si="3"/>
        <v>1031352503</v>
      </c>
    </row>
    <row r="102" spans="1:17">
      <c r="A102" s="1" t="s">
        <v>111</v>
      </c>
      <c r="C102" s="9">
        <v>163220</v>
      </c>
      <c r="D102" s="9"/>
      <c r="E102" s="9">
        <v>124648103835</v>
      </c>
      <c r="F102" s="9"/>
      <c r="G102" s="9">
        <v>122082750490</v>
      </c>
      <c r="H102" s="9"/>
      <c r="I102" s="9">
        <f t="shared" si="2"/>
        <v>2565353345</v>
      </c>
      <c r="J102" s="9"/>
      <c r="K102" s="9">
        <v>163220</v>
      </c>
      <c r="L102" s="9"/>
      <c r="M102" s="9">
        <v>124648103835</v>
      </c>
      <c r="N102" s="9"/>
      <c r="O102" s="9">
        <v>122082750490</v>
      </c>
      <c r="P102" s="9"/>
      <c r="Q102" s="9">
        <f t="shared" si="3"/>
        <v>2565353345</v>
      </c>
    </row>
    <row r="103" spans="1:17">
      <c r="A103" s="1" t="s">
        <v>193</v>
      </c>
      <c r="C103" s="9">
        <v>140000</v>
      </c>
      <c r="D103" s="9"/>
      <c r="E103" s="9">
        <v>135075513125</v>
      </c>
      <c r="F103" s="9"/>
      <c r="G103" s="9">
        <v>134025703437</v>
      </c>
      <c r="H103" s="9"/>
      <c r="I103" s="9">
        <f t="shared" si="2"/>
        <v>1049809688</v>
      </c>
      <c r="J103" s="9"/>
      <c r="K103" s="9">
        <v>140000</v>
      </c>
      <c r="L103" s="9"/>
      <c r="M103" s="9">
        <v>135075513125</v>
      </c>
      <c r="N103" s="9"/>
      <c r="O103" s="9">
        <v>134025703437</v>
      </c>
      <c r="P103" s="9"/>
      <c r="Q103" s="9">
        <f t="shared" si="3"/>
        <v>1049809688</v>
      </c>
    </row>
    <row r="104" spans="1:17">
      <c r="A104" s="1" t="s">
        <v>187</v>
      </c>
      <c r="C104" s="9">
        <v>100000</v>
      </c>
      <c r="D104" s="9"/>
      <c r="E104" s="9">
        <v>94357894531</v>
      </c>
      <c r="F104" s="9"/>
      <c r="G104" s="9">
        <v>94357894531</v>
      </c>
      <c r="H104" s="9"/>
      <c r="I104" s="9">
        <f t="shared" si="2"/>
        <v>0</v>
      </c>
      <c r="J104" s="9"/>
      <c r="K104" s="9">
        <v>100000</v>
      </c>
      <c r="L104" s="9"/>
      <c r="M104" s="9">
        <v>94357894531</v>
      </c>
      <c r="N104" s="9"/>
      <c r="O104" s="9">
        <v>94357894531</v>
      </c>
      <c r="P104" s="9"/>
      <c r="Q104" s="9">
        <f t="shared" si="3"/>
        <v>0</v>
      </c>
    </row>
    <row r="105" spans="1:17">
      <c r="A105" s="1" t="s">
        <v>115</v>
      </c>
      <c r="C105" s="9">
        <v>199833</v>
      </c>
      <c r="D105" s="9"/>
      <c r="E105" s="9">
        <v>150177249889</v>
      </c>
      <c r="F105" s="9"/>
      <c r="G105" s="9">
        <v>147244233154</v>
      </c>
      <c r="H105" s="9"/>
      <c r="I105" s="9">
        <f t="shared" si="2"/>
        <v>2933016735</v>
      </c>
      <c r="J105" s="9"/>
      <c r="K105" s="9">
        <v>199833</v>
      </c>
      <c r="L105" s="9"/>
      <c r="M105" s="9">
        <v>150177249889</v>
      </c>
      <c r="N105" s="9"/>
      <c r="O105" s="9">
        <v>147244233154</v>
      </c>
      <c r="P105" s="9"/>
      <c r="Q105" s="9">
        <f t="shared" si="3"/>
        <v>2933016735</v>
      </c>
    </row>
    <row r="106" spans="1:17">
      <c r="A106" s="1" t="s">
        <v>121</v>
      </c>
      <c r="C106" s="9">
        <v>33962</v>
      </c>
      <c r="D106" s="9"/>
      <c r="E106" s="9">
        <v>24851263831</v>
      </c>
      <c r="F106" s="9"/>
      <c r="G106" s="9">
        <v>24367732607</v>
      </c>
      <c r="H106" s="9"/>
      <c r="I106" s="9">
        <f t="shared" si="2"/>
        <v>483531224</v>
      </c>
      <c r="J106" s="9"/>
      <c r="K106" s="9">
        <v>33962</v>
      </c>
      <c r="L106" s="9"/>
      <c r="M106" s="9">
        <v>24851263831</v>
      </c>
      <c r="N106" s="9"/>
      <c r="O106" s="9">
        <v>24367732607</v>
      </c>
      <c r="P106" s="9"/>
      <c r="Q106" s="9">
        <f t="shared" si="3"/>
        <v>483531224</v>
      </c>
    </row>
    <row r="107" spans="1:17">
      <c r="A107" s="1" t="s">
        <v>190</v>
      </c>
      <c r="C107" s="9">
        <v>1000000</v>
      </c>
      <c r="D107" s="9"/>
      <c r="E107" s="9">
        <v>967154671437</v>
      </c>
      <c r="F107" s="9"/>
      <c r="G107" s="9">
        <v>979822375000</v>
      </c>
      <c r="H107" s="9"/>
      <c r="I107" s="9">
        <f t="shared" si="2"/>
        <v>-12667703563</v>
      </c>
      <c r="J107" s="9"/>
      <c r="K107" s="9">
        <v>1000000</v>
      </c>
      <c r="L107" s="9"/>
      <c r="M107" s="9">
        <v>967154671437</v>
      </c>
      <c r="N107" s="9"/>
      <c r="O107" s="9">
        <v>979822375000</v>
      </c>
      <c r="P107" s="9"/>
      <c r="Q107" s="9">
        <f t="shared" si="3"/>
        <v>-12667703563</v>
      </c>
    </row>
    <row r="108" spans="1:17">
      <c r="A108" s="1" t="s">
        <v>160</v>
      </c>
      <c r="C108" s="9">
        <v>348</v>
      </c>
      <c r="D108" s="9"/>
      <c r="E108" s="9">
        <v>222843162</v>
      </c>
      <c r="F108" s="9"/>
      <c r="G108" s="9">
        <v>219937889</v>
      </c>
      <c r="H108" s="9"/>
      <c r="I108" s="9">
        <f t="shared" si="2"/>
        <v>2905273</v>
      </c>
      <c r="J108" s="9"/>
      <c r="K108" s="9">
        <v>348</v>
      </c>
      <c r="L108" s="9"/>
      <c r="M108" s="9">
        <v>222843162</v>
      </c>
      <c r="N108" s="9"/>
      <c r="O108" s="9">
        <v>219937889</v>
      </c>
      <c r="P108" s="9"/>
      <c r="Q108" s="9">
        <f t="shared" si="3"/>
        <v>2905273</v>
      </c>
    </row>
    <row r="109" spans="1:17">
      <c r="A109" s="1" t="s">
        <v>139</v>
      </c>
      <c r="C109" s="9">
        <v>32</v>
      </c>
      <c r="D109" s="9"/>
      <c r="E109" s="9">
        <v>19434556</v>
      </c>
      <c r="F109" s="9"/>
      <c r="G109" s="9">
        <v>19169964</v>
      </c>
      <c r="H109" s="9"/>
      <c r="I109" s="9">
        <f t="shared" si="2"/>
        <v>264592</v>
      </c>
      <c r="J109" s="9"/>
      <c r="K109" s="9">
        <v>32</v>
      </c>
      <c r="L109" s="9"/>
      <c r="M109" s="9">
        <v>19434556</v>
      </c>
      <c r="N109" s="9"/>
      <c r="O109" s="9">
        <v>19169964</v>
      </c>
      <c r="P109" s="9"/>
      <c r="Q109" s="9">
        <f t="shared" si="3"/>
        <v>264592</v>
      </c>
    </row>
    <row r="110" spans="1:17">
      <c r="A110" s="1" t="s">
        <v>166</v>
      </c>
      <c r="C110" s="9">
        <v>16</v>
      </c>
      <c r="D110" s="9"/>
      <c r="E110" s="9">
        <v>10038340</v>
      </c>
      <c r="F110" s="9"/>
      <c r="G110" s="9">
        <v>9891326</v>
      </c>
      <c r="H110" s="9"/>
      <c r="I110" s="9">
        <f t="shared" si="2"/>
        <v>147014</v>
      </c>
      <c r="J110" s="9"/>
      <c r="K110" s="9">
        <v>16</v>
      </c>
      <c r="L110" s="9"/>
      <c r="M110" s="9">
        <v>10038340</v>
      </c>
      <c r="N110" s="9"/>
      <c r="O110" s="9">
        <v>9891326</v>
      </c>
      <c r="P110" s="9"/>
      <c r="Q110" s="9">
        <f t="shared" si="3"/>
        <v>147014</v>
      </c>
    </row>
    <row r="111" spans="1:17">
      <c r="A111" s="1" t="s">
        <v>155</v>
      </c>
      <c r="C111" s="9">
        <v>1530</v>
      </c>
      <c r="D111" s="9"/>
      <c r="E111" s="9">
        <v>1000224492</v>
      </c>
      <c r="F111" s="9"/>
      <c r="G111" s="9">
        <v>984850763</v>
      </c>
      <c r="H111" s="9"/>
      <c r="I111" s="9">
        <f t="shared" si="2"/>
        <v>15373729</v>
      </c>
      <c r="J111" s="9"/>
      <c r="K111" s="9">
        <v>1530</v>
      </c>
      <c r="L111" s="9"/>
      <c r="M111" s="9">
        <v>1000224492</v>
      </c>
      <c r="N111" s="9"/>
      <c r="O111" s="9">
        <v>984850763</v>
      </c>
      <c r="P111" s="9"/>
      <c r="Q111" s="9">
        <f t="shared" si="3"/>
        <v>15373729</v>
      </c>
    </row>
    <row r="112" spans="1:17">
      <c r="A112" s="1" t="s">
        <v>150</v>
      </c>
      <c r="C112" s="9">
        <v>35276</v>
      </c>
      <c r="D112" s="9"/>
      <c r="E112" s="9">
        <v>20700437285</v>
      </c>
      <c r="F112" s="9"/>
      <c r="G112" s="9">
        <v>20381600045</v>
      </c>
      <c r="H112" s="9"/>
      <c r="I112" s="9">
        <f t="shared" si="2"/>
        <v>318837240</v>
      </c>
      <c r="J112" s="9"/>
      <c r="K112" s="9">
        <v>35276</v>
      </c>
      <c r="L112" s="9"/>
      <c r="M112" s="9">
        <v>20700437285</v>
      </c>
      <c r="N112" s="9"/>
      <c r="O112" s="9">
        <v>20381600045</v>
      </c>
      <c r="P112" s="9"/>
      <c r="Q112" s="9">
        <f t="shared" si="3"/>
        <v>318837240</v>
      </c>
    </row>
    <row r="113" spans="1:17">
      <c r="A113" s="1" t="s">
        <v>176</v>
      </c>
      <c r="C113" s="9">
        <v>8415</v>
      </c>
      <c r="D113" s="9"/>
      <c r="E113" s="9">
        <v>5018721841</v>
      </c>
      <c r="F113" s="9"/>
      <c r="G113" s="9">
        <v>4963445312</v>
      </c>
      <c r="H113" s="9"/>
      <c r="I113" s="9">
        <f t="shared" si="2"/>
        <v>55276529</v>
      </c>
      <c r="J113" s="9"/>
      <c r="K113" s="9">
        <v>8415</v>
      </c>
      <c r="L113" s="9"/>
      <c r="M113" s="9">
        <v>5018721841</v>
      </c>
      <c r="N113" s="9"/>
      <c r="O113" s="9">
        <v>4963445312</v>
      </c>
      <c r="P113" s="9"/>
      <c r="Q113" s="9">
        <f t="shared" si="3"/>
        <v>55276529</v>
      </c>
    </row>
    <row r="114" spans="1:17">
      <c r="A114" s="1" t="s">
        <v>202</v>
      </c>
      <c r="C114" s="9">
        <v>700000</v>
      </c>
      <c r="D114" s="9"/>
      <c r="E114" s="9">
        <v>685343758925</v>
      </c>
      <c r="F114" s="9"/>
      <c r="G114" s="9">
        <v>685160000000</v>
      </c>
      <c r="H114" s="9"/>
      <c r="I114" s="9">
        <f t="shared" si="2"/>
        <v>183758925</v>
      </c>
      <c r="J114" s="9"/>
      <c r="K114" s="9">
        <v>700000</v>
      </c>
      <c r="L114" s="9"/>
      <c r="M114" s="9">
        <v>685343758925</v>
      </c>
      <c r="N114" s="9"/>
      <c r="O114" s="9">
        <v>685160000000</v>
      </c>
      <c r="P114" s="9"/>
      <c r="Q114" s="9">
        <f t="shared" si="3"/>
        <v>183758925</v>
      </c>
    </row>
    <row r="115" spans="1:17" ht="24.75" thickBot="1">
      <c r="C115" s="9"/>
      <c r="D115" s="9"/>
      <c r="E115" s="19">
        <f>SUM(E8:E114)</f>
        <v>41540305901552</v>
      </c>
      <c r="F115" s="9"/>
      <c r="G115" s="19">
        <f>SUM(G8:G114)</f>
        <v>42361136745715</v>
      </c>
      <c r="H115" s="9"/>
      <c r="I115" s="19">
        <f>SUM(I8:I114)</f>
        <v>-820830844163</v>
      </c>
      <c r="J115" s="9"/>
      <c r="K115" s="9"/>
      <c r="L115" s="9"/>
      <c r="M115" s="19">
        <f>SUM(M8:M114)</f>
        <v>41540305901552</v>
      </c>
      <c r="N115" s="9"/>
      <c r="O115" s="19">
        <f>SUM(O8:O114)</f>
        <v>42361136745715</v>
      </c>
      <c r="P115" s="9"/>
      <c r="Q115" s="19">
        <f>SUM(Q8:Q114)</f>
        <v>-820830844163</v>
      </c>
    </row>
    <row r="116" spans="1:17" ht="24.75" thickTop="1"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</row>
    <row r="117" spans="1:17">
      <c r="G117" s="3"/>
      <c r="I117" s="3"/>
      <c r="O117" s="3"/>
      <c r="Q117" s="3"/>
    </row>
    <row r="118" spans="1:17"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20" spans="1:17"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</row>
    <row r="121" spans="1:17">
      <c r="G121" s="3"/>
      <c r="I121" s="3"/>
      <c r="O121" s="3"/>
      <c r="Q121" s="3"/>
    </row>
    <row r="122" spans="1:17"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تاییدیه</vt:lpstr>
      <vt:lpstr>سهام</vt:lpstr>
      <vt:lpstr>تبعی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2022-06-25T04:53:45Z</dcterms:created>
  <dcterms:modified xsi:type="dcterms:W3CDTF">2022-06-29T13:35:15Z</dcterms:modified>
</cp:coreProperties>
</file>