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مرداد 1400\"/>
    </mc:Choice>
  </mc:AlternateContent>
  <xr:revisionPtr revIDLastSave="0" documentId="13_ncr:1_{479247CA-99A6-40CB-B7AF-6CA2A6E502E8}" xr6:coauthVersionLast="47" xr6:coauthVersionMax="47" xr10:uidLastSave="{00000000-0000-0000-0000-000000000000}"/>
  <bookViews>
    <workbookView xWindow="-120" yWindow="-120" windowWidth="29040" windowHeight="15840" tabRatio="763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externalReferences>
    <externalReference r:id="rId15"/>
  </externalReferences>
  <calcPr calcId="191029"/>
</workbook>
</file>

<file path=xl/calcChain.xml><?xml version="1.0" encoding="utf-8"?>
<calcChain xmlns="http://schemas.openxmlformats.org/spreadsheetml/2006/main">
  <c r="G11" i="15" l="1"/>
  <c r="E11" i="15"/>
  <c r="C9" i="14"/>
  <c r="S11" i="6"/>
  <c r="AK36" i="3"/>
  <c r="Y79" i="1"/>
  <c r="C9" i="15"/>
  <c r="E10" i="13"/>
  <c r="G9" i="13" s="1"/>
  <c r="I10" i="13"/>
  <c r="K9" i="13" s="1"/>
  <c r="I40" i="12"/>
  <c r="Q4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8" i="12"/>
  <c r="I41" i="12" s="1"/>
  <c r="C8" i="15" s="1"/>
  <c r="C41" i="12"/>
  <c r="E41" i="12"/>
  <c r="G41" i="12"/>
  <c r="K41" i="12"/>
  <c r="M41" i="12"/>
  <c r="O41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" i="11"/>
  <c r="I85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" i="11"/>
  <c r="Q86" i="11"/>
  <c r="O86" i="11"/>
  <c r="M86" i="11"/>
  <c r="G86" i="11"/>
  <c r="E86" i="11"/>
  <c r="C86" i="11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8" i="10"/>
  <c r="G46" i="10"/>
  <c r="E46" i="10"/>
  <c r="O46" i="10"/>
  <c r="M46" i="10"/>
  <c r="Q97" i="9"/>
  <c r="E102" i="9"/>
  <c r="G102" i="9"/>
  <c r="M102" i="9"/>
  <c r="O102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8" i="9"/>
  <c r="Q99" i="9"/>
  <c r="Q100" i="9"/>
  <c r="Q101" i="9"/>
  <c r="Q8" i="9"/>
  <c r="I101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8" i="9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O43" i="8"/>
  <c r="M33" i="8"/>
  <c r="Q43" i="8"/>
  <c r="K43" i="8"/>
  <c r="M18" i="8"/>
  <c r="M19" i="8"/>
  <c r="M8" i="8"/>
  <c r="M9" i="8"/>
  <c r="M10" i="8"/>
  <c r="M11" i="8"/>
  <c r="M12" i="8"/>
  <c r="M13" i="8"/>
  <c r="M14" i="8"/>
  <c r="M15" i="8"/>
  <c r="M16" i="8"/>
  <c r="M17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4" i="8"/>
  <c r="M35" i="8"/>
  <c r="M36" i="8"/>
  <c r="M37" i="8"/>
  <c r="M38" i="8"/>
  <c r="M39" i="8"/>
  <c r="M40" i="8"/>
  <c r="M41" i="8"/>
  <c r="M42" i="8"/>
  <c r="I43" i="8"/>
  <c r="I17" i="7"/>
  <c r="K17" i="7"/>
  <c r="M17" i="7"/>
  <c r="O17" i="7"/>
  <c r="Q17" i="7"/>
  <c r="S17" i="7"/>
  <c r="Q11" i="6"/>
  <c r="O11" i="6"/>
  <c r="M11" i="6"/>
  <c r="K11" i="6"/>
  <c r="AI36" i="3"/>
  <c r="AG36" i="3"/>
  <c r="W36" i="3"/>
  <c r="S36" i="3"/>
  <c r="AA36" i="3"/>
  <c r="Q36" i="3"/>
  <c r="G65" i="1"/>
  <c r="G79" i="1"/>
  <c r="W79" i="1"/>
  <c r="U79" i="1"/>
  <c r="O79" i="1"/>
  <c r="K79" i="1"/>
  <c r="E79" i="1"/>
  <c r="K36" i="11" l="1"/>
  <c r="U51" i="11"/>
  <c r="K51" i="11"/>
  <c r="U58" i="11"/>
  <c r="U26" i="11"/>
  <c r="K76" i="11"/>
  <c r="K48" i="11"/>
  <c r="K12" i="11"/>
  <c r="U47" i="11"/>
  <c r="K59" i="11"/>
  <c r="K19" i="11"/>
  <c r="U54" i="11"/>
  <c r="K40" i="11"/>
  <c r="U75" i="11"/>
  <c r="U39" i="11"/>
  <c r="U15" i="11"/>
  <c r="K55" i="11"/>
  <c r="K11" i="11"/>
  <c r="U50" i="11"/>
  <c r="K8" i="13"/>
  <c r="K10" i="13" s="1"/>
  <c r="G8" i="13"/>
  <c r="G10" i="13" s="1"/>
  <c r="Q41" i="12"/>
  <c r="S86" i="11"/>
  <c r="U63" i="11" s="1"/>
  <c r="I86" i="11"/>
  <c r="Q46" i="10"/>
  <c r="I46" i="10"/>
  <c r="I102" i="9"/>
  <c r="Q102" i="9"/>
  <c r="S43" i="8"/>
  <c r="M43" i="8"/>
  <c r="K13" i="11" l="1"/>
  <c r="K21" i="11"/>
  <c r="K29" i="11"/>
  <c r="K37" i="11"/>
  <c r="K45" i="11"/>
  <c r="K53" i="11"/>
  <c r="K65" i="11"/>
  <c r="K73" i="11"/>
  <c r="K81" i="11"/>
  <c r="K14" i="11"/>
  <c r="K22" i="11"/>
  <c r="K30" i="11"/>
  <c r="K38" i="11"/>
  <c r="K46" i="11"/>
  <c r="K54" i="11"/>
  <c r="K62" i="11"/>
  <c r="K70" i="11"/>
  <c r="K78" i="11"/>
  <c r="K8" i="11"/>
  <c r="C7" i="15"/>
  <c r="C11" i="15" s="1"/>
  <c r="K9" i="11"/>
  <c r="K17" i="11"/>
  <c r="K25" i="11"/>
  <c r="K33" i="11"/>
  <c r="K41" i="11"/>
  <c r="K49" i="11"/>
  <c r="K57" i="11"/>
  <c r="K61" i="11"/>
  <c r="K69" i="11"/>
  <c r="K77" i="11"/>
  <c r="K10" i="11"/>
  <c r="K18" i="11"/>
  <c r="K26" i="11"/>
  <c r="K34" i="11"/>
  <c r="K42" i="11"/>
  <c r="K50" i="11"/>
  <c r="K58" i="11"/>
  <c r="K66" i="11"/>
  <c r="K74" i="11"/>
  <c r="K82" i="11"/>
  <c r="U62" i="11"/>
  <c r="K23" i="11"/>
  <c r="K63" i="11"/>
  <c r="U19" i="11"/>
  <c r="U43" i="11"/>
  <c r="K85" i="11"/>
  <c r="K72" i="11"/>
  <c r="U66" i="11"/>
  <c r="K27" i="11"/>
  <c r="K67" i="11"/>
  <c r="U59" i="11"/>
  <c r="K24" i="11"/>
  <c r="K56" i="11"/>
  <c r="K84" i="11"/>
  <c r="U30" i="11"/>
  <c r="U74" i="11"/>
  <c r="K71" i="11"/>
  <c r="K52" i="11"/>
  <c r="U16" i="11"/>
  <c r="U24" i="11"/>
  <c r="U28" i="11"/>
  <c r="U36" i="11"/>
  <c r="U44" i="11"/>
  <c r="U52" i="11"/>
  <c r="U60" i="11"/>
  <c r="U68" i="11"/>
  <c r="U76" i="11"/>
  <c r="U84" i="11"/>
  <c r="U9" i="11"/>
  <c r="U13" i="11"/>
  <c r="U21" i="11"/>
  <c r="U29" i="11"/>
  <c r="U37" i="11"/>
  <c r="U45" i="11"/>
  <c r="U53" i="11"/>
  <c r="U61" i="11"/>
  <c r="U69" i="11"/>
  <c r="U77" i="11"/>
  <c r="U85" i="11"/>
  <c r="U12" i="11"/>
  <c r="U20" i="11"/>
  <c r="U32" i="11"/>
  <c r="U40" i="11"/>
  <c r="U48" i="11"/>
  <c r="U56" i="11"/>
  <c r="U64" i="11"/>
  <c r="U72" i="11"/>
  <c r="U80" i="11"/>
  <c r="U17" i="11"/>
  <c r="U25" i="11"/>
  <c r="U33" i="11"/>
  <c r="U41" i="11"/>
  <c r="U49" i="11"/>
  <c r="U57" i="11"/>
  <c r="U65" i="11"/>
  <c r="U73" i="11"/>
  <c r="U81" i="11"/>
  <c r="U14" i="11"/>
  <c r="U70" i="11"/>
  <c r="K35" i="11"/>
  <c r="K75" i="11"/>
  <c r="U31" i="11"/>
  <c r="U55" i="11"/>
  <c r="K20" i="11"/>
  <c r="U18" i="11"/>
  <c r="U78" i="11"/>
  <c r="K39" i="11"/>
  <c r="K79" i="11"/>
  <c r="U71" i="11"/>
  <c r="K32" i="11"/>
  <c r="K60" i="11"/>
  <c r="U10" i="11"/>
  <c r="U34" i="11"/>
  <c r="K15" i="11"/>
  <c r="K83" i="11"/>
  <c r="U79" i="11"/>
  <c r="K64" i="11"/>
  <c r="U42" i="11"/>
  <c r="U82" i="11"/>
  <c r="K43" i="11"/>
  <c r="U11" i="11"/>
  <c r="U35" i="11"/>
  <c r="U67" i="11"/>
  <c r="K28" i="11"/>
  <c r="U38" i="11"/>
  <c r="U8" i="11"/>
  <c r="K47" i="11"/>
  <c r="U23" i="11"/>
  <c r="U83" i="11"/>
  <c r="K44" i="11"/>
  <c r="K68" i="11"/>
  <c r="U22" i="11"/>
  <c r="U46" i="11"/>
  <c r="K31" i="11"/>
  <c r="U27" i="11"/>
  <c r="K16" i="11"/>
  <c r="K80" i="11"/>
  <c r="K86" i="11" l="1"/>
  <c r="U86" i="11"/>
</calcChain>
</file>

<file path=xl/sharedStrings.xml><?xml version="1.0" encoding="utf-8"?>
<sst xmlns="http://schemas.openxmlformats.org/spreadsheetml/2006/main" count="961" uniqueCount="277">
  <si>
    <t>صندوق سرمایه‌گذاری مشترک پیشتاز</t>
  </si>
  <si>
    <t>صورت وضعیت پورتفوی</t>
  </si>
  <si>
    <t>برای ماه منتهی به 1400/05/31</t>
  </si>
  <si>
    <t>نام شرکت</t>
  </si>
  <si>
    <t>1400/04/31</t>
  </si>
  <si>
    <t>تغییرات طی دوره</t>
  </si>
  <si>
    <t>1400/05/31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</si>
  <si>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</si>
  <si>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</si>
  <si>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</si>
  <si>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</si>
  <si>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</si>
  <si>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</si>
  <si>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</si>
  <si>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</si>
  <si>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</si>
  <si>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</si>
  <si>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</si>
  <si>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</si>
  <si>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</si>
  <si>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</si>
  <si>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</si>
  <si>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</si>
  <si>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</si>
  <si>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شازند</t>
  </si>
  <si>
    <t>پتروشیمی غدیر</t>
  </si>
  <si>
    <t>پتروشیمی نوری</t>
  </si>
  <si>
    <t>پتروشیمی‌شیراز</t>
  </si>
  <si>
    <t>پلی پروپیلن جم - جم پیلن</t>
  </si>
  <si>
    <t>پلیمر آریا ساسول</t>
  </si>
  <si>
    <t>تامین سرمایه لوتوس پارسیان</t>
  </si>
  <si>
    <t>تراکتورسازی‌ایران‌</t>
  </si>
  <si>
    <t>توسعه خدمات دریایی وبندری سینا</t>
  </si>
  <si>
    <t>توسعه معدنی و صنعتی صبانور</t>
  </si>
  <si>
    <t>توسعه‌معادن‌وفلزات‌</t>
  </si>
  <si>
    <t>تولید و توسعه سرب روی ایرانیان</t>
  </si>
  <si>
    <t>ح . داروپخش‌ (هلدینگ‌</t>
  </si>
  <si>
    <t>ح . سرمایه گذاری دارویی تامین</t>
  </si>
  <si>
    <t>حفاری شمال</t>
  </si>
  <si>
    <t>داروپخش‌ (هلدینگ‌</t>
  </si>
  <si>
    <t>داروسازی‌ ابوریحان‌</t>
  </si>
  <si>
    <t>داروسازی‌ اکسیر</t>
  </si>
  <si>
    <t>زغال سنگ پروده طبس</t>
  </si>
  <si>
    <t>سپنتا</t>
  </si>
  <si>
    <t>سپید ماکیان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</si>
  <si>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</si>
  <si>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</si>
  <si>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</si>
  <si>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</si>
  <si>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</si>
  <si>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</si>
  <si>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</si>
  <si>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</si>
  <si>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سیمان‌ بجنورد</t>
  </si>
  <si>
    <t>سیمان‌ خزر</t>
  </si>
  <si>
    <t>سیمان‌ شرق‌</t>
  </si>
  <si>
    <t>سیمان‌ صوفیان‌</t>
  </si>
  <si>
    <t>سیمان‌ارومیه‌</t>
  </si>
  <si>
    <t>سیمان‌هگمتان‌</t>
  </si>
  <si>
    <t>شرکت آهن و فولاد ارفع</t>
  </si>
  <si>
    <t>شیرپاستوریزه پگاه گیلان</t>
  </si>
  <si>
    <t>صنایع پتروشیمی کرمانشاه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</si>
  <si>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</si>
  <si>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</si>
  <si>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</si>
  <si>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</si>
  <si>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</si>
  <si>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</si>
  <si>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</si>
  <si>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</si>
  <si>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ملی‌ صنایع‌ مس‌ ایران‌</t>
  </si>
  <si>
    <t>نفت ایرانول</t>
  </si>
  <si>
    <t>نفت‌ بهران‌</t>
  </si>
  <si>
    <t>کارخانجات‌ قند قزوین‌</t>
  </si>
  <si>
    <t>ح . شیشه سازی مینا</t>
  </si>
  <si>
    <t>فروسیلیس‌ ایران‌</t>
  </si>
  <si>
    <t>بیمه نوین</t>
  </si>
  <si>
    <t>شهد</t>
  </si>
  <si>
    <t>س. و خدمات مدیریت صند. ب کشوری</t>
  </si>
  <si>
    <t>سیمان‌مازندران‌</t>
  </si>
  <si>
    <t>مس‌ شهیدباهنر</t>
  </si>
  <si>
    <t>سنگ آهن گهرزمین</t>
  </si>
  <si>
    <t>ح توسعه معدنی و صنعتی صبانور</t>
  </si>
  <si>
    <t>سرمایه گذاری هامون صبا</t>
  </si>
  <si>
    <t>ح . داروسازی‌ ابوریحان‌</t>
  </si>
  <si>
    <t>تعداد اوراق تبعی</t>
  </si>
  <si>
    <t>قیمت اعمال</t>
  </si>
  <si>
    <t>تاریخ اعمال</t>
  </si>
  <si>
    <t>نرخ موثر</t>
  </si>
  <si>
    <t>اختیار ف.تبعی فتوسا 010229</t>
  </si>
  <si>
    <t>1401/02/29</t>
  </si>
  <si>
    <t/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</si>
  <si>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</si>
  <si>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</si>
  <si>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</si>
  <si>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</si>
  <si>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</si>
  <si>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</si>
  <si>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</si>
  <si>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</si>
  <si>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تامین اجتماعی-سپهر000523</t>
  </si>
  <si>
    <t>بله</t>
  </si>
  <si>
    <t>1397/05/23</t>
  </si>
  <si>
    <t>1400/05/23</t>
  </si>
  <si>
    <t>اسنادخزانه-م10بودجه98-001006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</si>
  <si>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</si>
  <si>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</si>
  <si>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</si>
  <si>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</si>
  <si>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</si>
  <si>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</si>
  <si>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</si>
  <si>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</si>
  <si>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</si>
  <si>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</si>
  <si>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</si>
  <si>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</si>
  <si>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</si>
  <si>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</si>
  <si>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</si>
  <si>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</si>
  <si>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</si>
  <si>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</si>
  <si>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</si>
  <si>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</si>
  <si>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</si>
  <si>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</si>
  <si>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</si>
  <si>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</si>
  <si>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</si>
  <si>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</si>
  <si>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</si>
  <si>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</si>
  <si>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</si>
  <si>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</si>
  <si>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</si>
  <si>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</si>
  <si>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</si>
  <si>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</si>
  <si>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</si>
  <si>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</si>
  <si>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</si>
  <si>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</si>
  <si>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</si>
  <si>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</si>
  <si>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</si>
  <si>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</si>
  <si>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</si>
  <si>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</si>
  <si>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</si>
  <si>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</si>
  <si>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</si>
  <si>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</si>
  <si>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</si>
  <si>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</si>
  <si>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</si>
  <si>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</si>
  <si>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</si>
  <si>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</si>
  <si>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</si>
  <si>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</si>
  <si>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اسنادخزانه-م9بودجه98-000923</t>
  </si>
  <si>
    <t>1398/07/23</t>
  </si>
  <si>
    <t>1400/09/23</t>
  </si>
  <si>
    <t>مرابحه عام دولت1-ش.خ سایر0206</t>
  </si>
  <si>
    <t>1398/12/25</t>
  </si>
  <si>
    <t>1402/06/25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</si>
  <si>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</si>
  <si>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</si>
  <si>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</si>
  <si>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</si>
  <si>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</si>
  <si>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</si>
  <si>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</si>
  <si>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</si>
  <si>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</si>
  <si>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</si>
  <si>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</si>
  <si>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</si>
  <si>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</si>
  <si>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</si>
  <si>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</si>
  <si>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</si>
  <si>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</si>
  <si>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</si>
  <si>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</si>
  <si>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</si>
  <si>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</si>
  <si>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</si>
  <si>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</si>
  <si>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</si>
  <si>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</si>
  <si>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</si>
  <si>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</si>
  <si>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</si>
  <si>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</si>
  <si>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</si>
  <si>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</si>
  <si>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</si>
  <si>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</si>
  <si>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</si>
  <si>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</si>
  <si>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</si>
  <si>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</si>
  <si>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</si>
  <si>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</si>
  <si>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</si>
  <si>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</si>
  <si>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</si>
  <si>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</si>
  <si>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</si>
  <si>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</si>
  <si>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</si>
  <si>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</si>
  <si>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</si>
  <si>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</si>
  <si>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1400/04/24</t>
  </si>
  <si>
    <t>1400/04/29</t>
  </si>
  <si>
    <t>1400/04/14</t>
  </si>
  <si>
    <t>1400/03/29</t>
  </si>
  <si>
    <t>1400/03/26</t>
  </si>
  <si>
    <t>1400/04/20</t>
  </si>
  <si>
    <t>1400/04/10</t>
  </si>
  <si>
    <t>1400/05/11</t>
  </si>
  <si>
    <t>1400/04/09</t>
  </si>
  <si>
    <t>1400/04/13</t>
  </si>
  <si>
    <t>1400/03/08</t>
  </si>
  <si>
    <t>1400/03/30</t>
  </si>
  <si>
    <t>1400/03/03</t>
  </si>
  <si>
    <t>1400/03/12</t>
  </si>
  <si>
    <t>1400/04/23</t>
  </si>
  <si>
    <t>1400/04/22</t>
  </si>
  <si>
    <t>1400/04/12</t>
  </si>
  <si>
    <t>1400/04/27</t>
  </si>
  <si>
    <t>1400/03/10</t>
  </si>
  <si>
    <t>1400/05/20</t>
  </si>
  <si>
    <t>1400/04/06</t>
  </si>
  <si>
    <t>1400/03/05</t>
  </si>
  <si>
    <t>لیزینگ کارآفرین</t>
  </si>
  <si>
    <t>1400/04/07</t>
  </si>
  <si>
    <t>1400/03/18</t>
  </si>
  <si>
    <t>بهای فروش</t>
  </si>
  <si>
    <t>ارزش دفتری</t>
  </si>
  <si>
    <t>سود و زیان ناشی از تغییر قیمت</t>
  </si>
  <si>
    <t>سود و زیان ناشی از فروش</t>
  </si>
  <si>
    <t>محصولات کاغذی لطیف</t>
  </si>
  <si>
    <t>صنعت غذایی کورش</t>
  </si>
  <si>
    <t>گ.مدیریت ارزش سرمایه ص ب کشوری</t>
  </si>
  <si>
    <t>ح . توسعه‌معادن‌وفلزات‌</t>
  </si>
  <si>
    <t>ح.گروه مدیریت سرمایه گذار امید</t>
  </si>
  <si>
    <t>صنایع پتروشیمی خلیج فارس</t>
  </si>
  <si>
    <t>گسترش صنایع روی ایرانیان</t>
  </si>
  <si>
    <t>اوراق سلف ورق گرم فولاد اصفهان</t>
  </si>
  <si>
    <t>اسنادخزانه-م20بودجه97-000324</t>
  </si>
  <si>
    <t>اسنادخزانه-م5بودجه98-000422</t>
  </si>
  <si>
    <t>اسنادخزانه-م22بودجه97-000428</t>
  </si>
  <si>
    <t>اسنادخزانه-م16بودجه97-000407</t>
  </si>
  <si>
    <t>اسنادخزانه-م4بودجه98-000421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</si>
  <si>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</si>
  <si>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</si>
  <si>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</si>
  <si>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</si>
  <si>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</si>
  <si>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</si>
  <si>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</si>
  <si>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</si>
  <si>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</si>
  <si>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</si>
  <si>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</si>
  <si>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</si>
  <si>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</si>
  <si>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</si>
  <si>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</si>
  <si>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1400/05/01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</si>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</sst>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3" fontId="2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2" applyNumberFormat="1" applyFont="1" applyAlignment="1"/>
    <xf numFmtId="164" fontId="2" fillId="0" borderId="0" xfId="1" applyNumberFormat="1" applyFont="1" applyAlignment="1"/>
    <xf numFmtId="3" fontId="2" fillId="0" borderId="1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" fontId="2" fillId="0" borderId="1" xfId="0" applyNumberFormat="1" applyFont="1" applyBorder="1"/>
    <xf numFmtId="9" fontId="2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37" fontId="2" fillId="0" borderId="0" xfId="0" applyNumberFormat="1" applyFont="1"/>
    <xf numFmtId="37" fontId="2" fillId="0" borderId="1" xfId="0" applyNumberFormat="1" applyFont="1" applyBorder="1" applyAlignment="1">
      <alignment horizontal="center"/>
    </xf>
    <xf numFmtId="37" fontId="2" fillId="0" borderId="1" xfId="0" applyNumberFormat="1" applyFont="1" applyBorder="1"/>
    <xf numFmtId="37" fontId="2" fillId="0" borderId="0" xfId="0" applyNumberFormat="1" applyFont="1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37" fontId="2" fillId="0" borderId="0" xfId="1" applyNumberFormat="1" applyFont="1" applyAlignment="1"/>
    <xf numFmtId="0" fontId="2" fillId="0" borderId="0" xfId="0" applyFont="1" applyFill="1" applyAlignment="1">
      <alignment horizontal="center"/>
    </xf>
    <xf numFmtId="10" fontId="2" fillId="0" borderId="0" xfId="2" applyNumberFormat="1" applyFont="1" applyFill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2" fillId="0" borderId="1" xfId="2" applyNumberFormat="1" applyFont="1" applyFill="1" applyBorder="1" applyAlignment="1">
      <alignment horizontal="center"/>
    </xf>
    <xf numFmtId="164" fontId="2" fillId="0" borderId="0" xfId="1" applyNumberFormat="1" applyFont="1" applyFill="1"/>
    <xf numFmtId="164" fontId="2" fillId="0" borderId="0" xfId="1" applyNumberFormat="1" applyFont="1"/>
    <xf numFmtId="10" fontId="2" fillId="0" borderId="1" xfId="0" applyNumberFormat="1" applyFont="1" applyBorder="1"/>
    <xf numFmtId="10" fontId="2" fillId="0" borderId="1" xfId="0" applyNumberFormat="1" applyFont="1" applyFill="1" applyBorder="1" applyAlignment="1">
      <alignment horizontal="center"/>
    </xf>
    <xf numFmtId="10" fontId="2" fillId="0" borderId="1" xfId="2" applyNumberFormat="1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35A9157-2A91-424B-B2CD-90D1F65004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D:\ghayori\&#1605;&#1607;&#1585;&#1607;&#1575;&#1740;%20&#1589;&#1606;&#1583;&#1608;&#1602;%20+%20&#1578;&#1575;&#1740;&#1740;&#1583;&#1740;&#1607;%20&#1578;&#1575;&#1585;&#1606;&#1605;&#1575;\&#1662;&#1740;&#1588;&#1578;&#1575;&#1586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image" Target="../media/image1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95FAB-67E8-42BC-8C60-E72F2485728F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link="[1]!''''" oleUpdate="OLEUPDATE_ALWAYS" shapeId="1025">
          <objectPr defaultSize="0" dde="1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142875</xdr:rowOff>
              </to>
            </anchor>
          </objectPr>
        </oleObject>
      </mc:Choice>
      <mc:Fallback>
        <oleObject progId="Word.Document.12" link="[1]!''''" oleUpdate="OLEUPDATE_ALWAYS" shapeId="102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3"/>
  <sheetViews>
    <sheetView rightToLeft="1" topLeftCell="A43" workbookViewId="0">
      <selection activeCell="Q48" sqref="Q48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4.75" x14ac:dyDescent="0.55000000000000004">
      <c r="A3" s="34" t="s">
        <v>201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24.75" x14ac:dyDescent="0.5500000000000000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6" spans="1:17" ht="24.75" x14ac:dyDescent="0.55000000000000004">
      <c r="A6" s="38" t="s">
        <v>3</v>
      </c>
      <c r="C6" s="37" t="s">
        <v>203</v>
      </c>
      <c r="D6" s="37" t="s">
        <v>203</v>
      </c>
      <c r="E6" s="37" t="s">
        <v>203</v>
      </c>
      <c r="F6" s="37" t="s">
        <v>203</v>
      </c>
      <c r="G6" s="37" t="s">
        <v>203</v>
      </c>
      <c r="H6" s="37" t="s">
        <v>203</v>
      </c>
      <c r="I6" s="37" t="s">
        <v>203</v>
      </c>
      <c r="K6" s="37" t="s">
        <v>204</v>
      </c>
      <c r="L6" s="37" t="s">
        <v>204</v>
      </c>
      <c r="M6" s="37" t="s">
        <v>204</v>
      </c>
      <c r="N6" s="37" t="s">
        <v>204</v>
      </c>
      <c r="O6" s="37" t="s">
        <v>204</v>
      </c>
      <c r="P6" s="37" t="s">
        <v>204</v>
      </c>
      <c r="Q6" s="37" t="s">
        <v>204</v>
      </c>
    </row>
    <row r="7" spans="1:17" ht="24.75" x14ac:dyDescent="0.55000000000000004">
      <c r="A7" s="37" t="s">
        <v>3</v>
      </c>
      <c r="C7" s="37" t="s">
        <v>7</v>
      </c>
      <c r="E7" s="37" t="s">
        <v>241</v>
      </c>
      <c r="G7" s="37" t="s">
        <v>242</v>
      </c>
      <c r="I7" s="37" t="s">
        <v>244</v>
      </c>
      <c r="K7" s="37" t="s">
        <v>7</v>
      </c>
      <c r="M7" s="37" t="s">
        <v>241</v>
      </c>
      <c r="O7" s="37" t="s">
        <v>242</v>
      </c>
      <c r="Q7" s="37" t="s">
        <v>244</v>
      </c>
    </row>
    <row r="8" spans="1:17" x14ac:dyDescent="0.55000000000000004">
      <c r="A8" s="1" t="s">
        <v>54</v>
      </c>
      <c r="C8" s="12">
        <v>610271</v>
      </c>
      <c r="D8" s="12"/>
      <c r="E8" s="12">
        <v>15578977476</v>
      </c>
      <c r="F8" s="12"/>
      <c r="G8" s="12">
        <v>11870967678</v>
      </c>
      <c r="H8" s="12"/>
      <c r="I8" s="12">
        <f>E8-G8</f>
        <v>3708009798</v>
      </c>
      <c r="J8" s="12"/>
      <c r="K8" s="12">
        <v>610271</v>
      </c>
      <c r="L8" s="12"/>
      <c r="M8" s="12">
        <v>15578977476</v>
      </c>
      <c r="N8" s="12"/>
      <c r="O8" s="12">
        <v>11870967678</v>
      </c>
      <c r="P8" s="12"/>
      <c r="Q8" s="12">
        <f t="shared" ref="Q8:Q44" si="0">M8-O8</f>
        <v>3708009798</v>
      </c>
    </row>
    <row r="9" spans="1:17" x14ac:dyDescent="0.55000000000000004">
      <c r="A9" s="1" t="s">
        <v>72</v>
      </c>
      <c r="C9" s="12">
        <v>20269</v>
      </c>
      <c r="D9" s="12"/>
      <c r="E9" s="12">
        <v>281674639</v>
      </c>
      <c r="F9" s="12"/>
      <c r="G9" s="12">
        <v>284013582</v>
      </c>
      <c r="H9" s="12"/>
      <c r="I9" s="12">
        <f t="shared" ref="I9:I45" si="1">E9-G9</f>
        <v>-2338943</v>
      </c>
      <c r="J9" s="12"/>
      <c r="K9" s="12">
        <v>20269</v>
      </c>
      <c r="L9" s="12"/>
      <c r="M9" s="12">
        <v>281674639</v>
      </c>
      <c r="N9" s="12"/>
      <c r="O9" s="12">
        <v>284013582</v>
      </c>
      <c r="P9" s="12"/>
      <c r="Q9" s="12">
        <f t="shared" si="0"/>
        <v>-2338943</v>
      </c>
    </row>
    <row r="10" spans="1:17" x14ac:dyDescent="0.55000000000000004">
      <c r="A10" s="1" t="s">
        <v>35</v>
      </c>
      <c r="C10" s="12">
        <v>56670</v>
      </c>
      <c r="D10" s="12"/>
      <c r="E10" s="12">
        <v>777103902</v>
      </c>
      <c r="F10" s="12"/>
      <c r="G10" s="12">
        <v>444808362</v>
      </c>
      <c r="H10" s="12"/>
      <c r="I10" s="12">
        <f t="shared" si="1"/>
        <v>332295540</v>
      </c>
      <c r="J10" s="12"/>
      <c r="K10" s="12">
        <v>56670</v>
      </c>
      <c r="L10" s="12"/>
      <c r="M10" s="12">
        <v>777103902</v>
      </c>
      <c r="N10" s="12"/>
      <c r="O10" s="12">
        <v>444808362</v>
      </c>
      <c r="P10" s="12"/>
      <c r="Q10" s="12">
        <f t="shared" si="0"/>
        <v>332295540</v>
      </c>
    </row>
    <row r="11" spans="1:17" x14ac:dyDescent="0.55000000000000004">
      <c r="A11" s="1" t="s">
        <v>245</v>
      </c>
      <c r="C11" s="12">
        <v>0</v>
      </c>
      <c r="D11" s="12"/>
      <c r="E11" s="12">
        <v>0</v>
      </c>
      <c r="F11" s="12"/>
      <c r="G11" s="12">
        <v>0</v>
      </c>
      <c r="H11" s="12"/>
      <c r="I11" s="12">
        <f t="shared" si="1"/>
        <v>0</v>
      </c>
      <c r="J11" s="12"/>
      <c r="K11" s="12">
        <v>30863</v>
      </c>
      <c r="L11" s="12"/>
      <c r="M11" s="12">
        <v>2081313832</v>
      </c>
      <c r="N11" s="12"/>
      <c r="O11" s="12">
        <v>1003958272</v>
      </c>
      <c r="P11" s="12"/>
      <c r="Q11" s="12">
        <f t="shared" si="0"/>
        <v>1077355560</v>
      </c>
    </row>
    <row r="12" spans="1:17" x14ac:dyDescent="0.55000000000000004">
      <c r="A12" s="1" t="s">
        <v>246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f t="shared" si="1"/>
        <v>0</v>
      </c>
      <c r="J12" s="12"/>
      <c r="K12" s="12">
        <v>723488</v>
      </c>
      <c r="L12" s="12"/>
      <c r="M12" s="12">
        <v>28439511535</v>
      </c>
      <c r="N12" s="12"/>
      <c r="O12" s="12">
        <v>21688573929</v>
      </c>
      <c r="P12" s="12"/>
      <c r="Q12" s="12">
        <f t="shared" si="0"/>
        <v>6750937606</v>
      </c>
    </row>
    <row r="13" spans="1:17" x14ac:dyDescent="0.55000000000000004">
      <c r="A13" s="1" t="s">
        <v>247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1"/>
        <v>0</v>
      </c>
      <c r="J13" s="12"/>
      <c r="K13" s="12">
        <v>4521705</v>
      </c>
      <c r="L13" s="12"/>
      <c r="M13" s="12">
        <v>19507435776</v>
      </c>
      <c r="N13" s="12"/>
      <c r="O13" s="12">
        <v>13536966116</v>
      </c>
      <c r="P13" s="12"/>
      <c r="Q13" s="12">
        <f t="shared" si="0"/>
        <v>5970469660</v>
      </c>
    </row>
    <row r="14" spans="1:17" x14ac:dyDescent="0.55000000000000004">
      <c r="A14" s="1" t="s">
        <v>248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f t="shared" si="1"/>
        <v>0</v>
      </c>
      <c r="J14" s="12"/>
      <c r="K14" s="12">
        <v>18989370</v>
      </c>
      <c r="L14" s="12"/>
      <c r="M14" s="12">
        <v>141399986634</v>
      </c>
      <c r="N14" s="12"/>
      <c r="O14" s="12">
        <v>113759625827</v>
      </c>
      <c r="P14" s="12"/>
      <c r="Q14" s="12">
        <f t="shared" si="0"/>
        <v>27640360807</v>
      </c>
    </row>
    <row r="15" spans="1:17" x14ac:dyDescent="0.55000000000000004">
      <c r="A15" s="1" t="s">
        <v>34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f t="shared" si="1"/>
        <v>0</v>
      </c>
      <c r="J15" s="12"/>
      <c r="K15" s="12">
        <v>1</v>
      </c>
      <c r="L15" s="12"/>
      <c r="M15" s="12">
        <v>1</v>
      </c>
      <c r="N15" s="12"/>
      <c r="O15" s="12">
        <v>8223</v>
      </c>
      <c r="P15" s="12"/>
      <c r="Q15" s="12">
        <f t="shared" si="0"/>
        <v>-8222</v>
      </c>
    </row>
    <row r="16" spans="1:17" x14ac:dyDescent="0.55000000000000004">
      <c r="A16" s="1" t="s">
        <v>71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1"/>
        <v>0</v>
      </c>
      <c r="J16" s="12"/>
      <c r="K16" s="12">
        <v>238198</v>
      </c>
      <c r="L16" s="12"/>
      <c r="M16" s="12">
        <v>10588430285</v>
      </c>
      <c r="N16" s="12"/>
      <c r="O16" s="12">
        <v>9298378948</v>
      </c>
      <c r="P16" s="12"/>
      <c r="Q16" s="12">
        <f t="shared" si="0"/>
        <v>1290051337</v>
      </c>
    </row>
    <row r="17" spans="1:17" x14ac:dyDescent="0.55000000000000004">
      <c r="A17" s="1" t="s">
        <v>238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1"/>
        <v>0</v>
      </c>
      <c r="J17" s="12"/>
      <c r="K17" s="12">
        <v>753607</v>
      </c>
      <c r="L17" s="12"/>
      <c r="M17" s="12">
        <v>2846667556</v>
      </c>
      <c r="N17" s="12"/>
      <c r="O17" s="12">
        <v>1660227566</v>
      </c>
      <c r="P17" s="12"/>
      <c r="Q17" s="12">
        <f t="shared" si="0"/>
        <v>1186439990</v>
      </c>
    </row>
    <row r="18" spans="1:17" x14ac:dyDescent="0.55000000000000004">
      <c r="A18" s="1" t="s">
        <v>38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1"/>
        <v>0</v>
      </c>
      <c r="J18" s="12"/>
      <c r="K18" s="12">
        <v>1</v>
      </c>
      <c r="L18" s="12"/>
      <c r="M18" s="12">
        <v>1</v>
      </c>
      <c r="N18" s="12"/>
      <c r="O18" s="12">
        <v>5746</v>
      </c>
      <c r="P18" s="12"/>
      <c r="Q18" s="12">
        <f t="shared" si="0"/>
        <v>-5745</v>
      </c>
    </row>
    <row r="19" spans="1:17" x14ac:dyDescent="0.55000000000000004">
      <c r="A19" s="1" t="s">
        <v>66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f t="shared" si="1"/>
        <v>0</v>
      </c>
      <c r="J19" s="12"/>
      <c r="K19" s="12">
        <v>3670226</v>
      </c>
      <c r="L19" s="12"/>
      <c r="M19" s="12">
        <v>34818858588</v>
      </c>
      <c r="N19" s="12"/>
      <c r="O19" s="12">
        <v>34305167897</v>
      </c>
      <c r="P19" s="12"/>
      <c r="Q19" s="12">
        <f t="shared" si="0"/>
        <v>513690691</v>
      </c>
    </row>
    <row r="20" spans="1:17" x14ac:dyDescent="0.55000000000000004">
      <c r="A20" s="1" t="s">
        <v>249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1"/>
        <v>0</v>
      </c>
      <c r="J20" s="12"/>
      <c r="K20" s="12">
        <v>54313333</v>
      </c>
      <c r="L20" s="12"/>
      <c r="M20" s="12">
        <v>136243231730</v>
      </c>
      <c r="N20" s="12"/>
      <c r="O20" s="12">
        <v>393673287973</v>
      </c>
      <c r="P20" s="12"/>
      <c r="Q20" s="12">
        <f t="shared" si="0"/>
        <v>-257430056243</v>
      </c>
    </row>
    <row r="21" spans="1:17" x14ac:dyDescent="0.55000000000000004">
      <c r="A21" s="1" t="s">
        <v>20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f t="shared" si="1"/>
        <v>0</v>
      </c>
      <c r="J21" s="12"/>
      <c r="K21" s="12">
        <v>1932329</v>
      </c>
      <c r="L21" s="12"/>
      <c r="M21" s="12">
        <v>223373542450</v>
      </c>
      <c r="N21" s="12"/>
      <c r="O21" s="12">
        <v>181557006825</v>
      </c>
      <c r="P21" s="12"/>
      <c r="Q21" s="12">
        <f t="shared" si="0"/>
        <v>41816535625</v>
      </c>
    </row>
    <row r="22" spans="1:17" x14ac:dyDescent="0.55000000000000004">
      <c r="A22" s="1" t="s">
        <v>26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f t="shared" si="1"/>
        <v>0</v>
      </c>
      <c r="J22" s="12"/>
      <c r="K22" s="12">
        <v>2200000</v>
      </c>
      <c r="L22" s="12"/>
      <c r="M22" s="12">
        <v>172212540858</v>
      </c>
      <c r="N22" s="12"/>
      <c r="O22" s="12">
        <v>130580396153</v>
      </c>
      <c r="P22" s="12"/>
      <c r="Q22" s="12">
        <f t="shared" si="0"/>
        <v>41632144705</v>
      </c>
    </row>
    <row r="23" spans="1:17" x14ac:dyDescent="0.55000000000000004">
      <c r="A23" s="1" t="s">
        <v>19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f t="shared" si="1"/>
        <v>0</v>
      </c>
      <c r="J23" s="12"/>
      <c r="K23" s="12">
        <v>125000</v>
      </c>
      <c r="L23" s="12"/>
      <c r="M23" s="12">
        <v>23327359169</v>
      </c>
      <c r="N23" s="12"/>
      <c r="O23" s="12">
        <v>18148867889</v>
      </c>
      <c r="P23" s="12"/>
      <c r="Q23" s="12">
        <f t="shared" si="0"/>
        <v>5178491280</v>
      </c>
    </row>
    <row r="24" spans="1:17" x14ac:dyDescent="0.55000000000000004">
      <c r="A24" s="1" t="s">
        <v>250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f t="shared" si="1"/>
        <v>0</v>
      </c>
      <c r="J24" s="12"/>
      <c r="K24" s="12">
        <v>1000000</v>
      </c>
      <c r="L24" s="12"/>
      <c r="M24" s="12">
        <v>9355505413</v>
      </c>
      <c r="N24" s="12"/>
      <c r="O24" s="12">
        <v>9085617000</v>
      </c>
      <c r="P24" s="12"/>
      <c r="Q24" s="12">
        <f t="shared" si="0"/>
        <v>269888413</v>
      </c>
    </row>
    <row r="25" spans="1:17" x14ac:dyDescent="0.55000000000000004">
      <c r="A25" s="1" t="s">
        <v>24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f t="shared" si="1"/>
        <v>0</v>
      </c>
      <c r="J25" s="12"/>
      <c r="K25" s="12">
        <v>800635</v>
      </c>
      <c r="L25" s="12"/>
      <c r="M25" s="12">
        <v>22632332337</v>
      </c>
      <c r="N25" s="12"/>
      <c r="O25" s="12">
        <v>20151459341</v>
      </c>
      <c r="P25" s="12"/>
      <c r="Q25" s="12">
        <f t="shared" si="0"/>
        <v>2480872996</v>
      </c>
    </row>
    <row r="26" spans="1:17" x14ac:dyDescent="0.55000000000000004">
      <c r="A26" s="1" t="s">
        <v>29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f t="shared" si="1"/>
        <v>0</v>
      </c>
      <c r="J26" s="12"/>
      <c r="K26" s="12">
        <v>1091039</v>
      </c>
      <c r="L26" s="12"/>
      <c r="M26" s="12">
        <v>99521826830</v>
      </c>
      <c r="N26" s="12"/>
      <c r="O26" s="12">
        <v>87297382716</v>
      </c>
      <c r="P26" s="12"/>
      <c r="Q26" s="12">
        <f t="shared" si="0"/>
        <v>12224444114</v>
      </c>
    </row>
    <row r="27" spans="1:17" x14ac:dyDescent="0.55000000000000004">
      <c r="A27" s="1" t="s">
        <v>25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f t="shared" si="1"/>
        <v>0</v>
      </c>
      <c r="J27" s="12"/>
      <c r="K27" s="12">
        <v>400000</v>
      </c>
      <c r="L27" s="12"/>
      <c r="M27" s="12">
        <v>28904721320</v>
      </c>
      <c r="N27" s="12"/>
      <c r="O27" s="12">
        <v>26644516193</v>
      </c>
      <c r="P27" s="12"/>
      <c r="Q27" s="12">
        <f t="shared" si="0"/>
        <v>2260205127</v>
      </c>
    </row>
    <row r="28" spans="1:17" x14ac:dyDescent="0.55000000000000004">
      <c r="A28" s="1" t="s">
        <v>18</v>
      </c>
      <c r="C28" s="12">
        <v>0</v>
      </c>
      <c r="D28" s="12"/>
      <c r="E28" s="12">
        <v>0</v>
      </c>
      <c r="F28" s="12"/>
      <c r="G28" s="12">
        <v>0</v>
      </c>
      <c r="H28" s="12"/>
      <c r="I28" s="12">
        <f t="shared" si="1"/>
        <v>0</v>
      </c>
      <c r="J28" s="12"/>
      <c r="K28" s="12">
        <v>100530</v>
      </c>
      <c r="L28" s="12"/>
      <c r="M28" s="12">
        <v>8928480287</v>
      </c>
      <c r="N28" s="12"/>
      <c r="O28" s="12">
        <v>8246575838</v>
      </c>
      <c r="P28" s="12"/>
      <c r="Q28" s="12">
        <f t="shared" si="0"/>
        <v>681904449</v>
      </c>
    </row>
    <row r="29" spans="1:17" x14ac:dyDescent="0.55000000000000004">
      <c r="A29" s="1" t="s">
        <v>22</v>
      </c>
      <c r="C29" s="12">
        <v>0</v>
      </c>
      <c r="D29" s="12"/>
      <c r="E29" s="12">
        <v>0</v>
      </c>
      <c r="F29" s="12"/>
      <c r="G29" s="12">
        <v>0</v>
      </c>
      <c r="H29" s="12"/>
      <c r="I29" s="12">
        <f t="shared" si="1"/>
        <v>0</v>
      </c>
      <c r="J29" s="12"/>
      <c r="K29" s="12">
        <v>845205</v>
      </c>
      <c r="L29" s="12"/>
      <c r="M29" s="12">
        <v>34906222178</v>
      </c>
      <c r="N29" s="12"/>
      <c r="O29" s="12">
        <v>29078492404</v>
      </c>
      <c r="P29" s="12"/>
      <c r="Q29" s="12">
        <f t="shared" si="0"/>
        <v>5827729774</v>
      </c>
    </row>
    <row r="30" spans="1:17" x14ac:dyDescent="0.55000000000000004">
      <c r="A30" s="1" t="s">
        <v>62</v>
      </c>
      <c r="C30" s="12">
        <v>0</v>
      </c>
      <c r="D30" s="12"/>
      <c r="E30" s="12">
        <v>0</v>
      </c>
      <c r="F30" s="12"/>
      <c r="G30" s="12">
        <v>0</v>
      </c>
      <c r="H30" s="12"/>
      <c r="I30" s="12">
        <f t="shared" si="1"/>
        <v>0</v>
      </c>
      <c r="J30" s="12"/>
      <c r="K30" s="12">
        <v>1700000</v>
      </c>
      <c r="L30" s="12"/>
      <c r="M30" s="12">
        <v>27355183215</v>
      </c>
      <c r="N30" s="12"/>
      <c r="O30" s="12">
        <v>25010297413</v>
      </c>
      <c r="P30" s="12"/>
      <c r="Q30" s="12">
        <f t="shared" si="0"/>
        <v>2344885802</v>
      </c>
    </row>
    <row r="31" spans="1:17" x14ac:dyDescent="0.55000000000000004">
      <c r="A31" s="1" t="s">
        <v>65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f t="shared" si="1"/>
        <v>0</v>
      </c>
      <c r="J31" s="12"/>
      <c r="K31" s="12">
        <v>1000000</v>
      </c>
      <c r="L31" s="12"/>
      <c r="M31" s="12">
        <v>20952012434</v>
      </c>
      <c r="N31" s="12"/>
      <c r="O31" s="12">
        <v>19036057471</v>
      </c>
      <c r="P31" s="12"/>
      <c r="Q31" s="12">
        <f t="shared" si="0"/>
        <v>1915954963</v>
      </c>
    </row>
    <row r="32" spans="1:17" x14ac:dyDescent="0.55000000000000004">
      <c r="A32" s="1" t="s">
        <v>63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f t="shared" si="1"/>
        <v>0</v>
      </c>
      <c r="J32" s="12"/>
      <c r="K32" s="12">
        <v>900001</v>
      </c>
      <c r="L32" s="12"/>
      <c r="M32" s="12">
        <v>23783177705</v>
      </c>
      <c r="N32" s="12"/>
      <c r="O32" s="12">
        <v>21017044358</v>
      </c>
      <c r="P32" s="12"/>
      <c r="Q32" s="12">
        <f t="shared" si="0"/>
        <v>2766133347</v>
      </c>
    </row>
    <row r="33" spans="1:17" x14ac:dyDescent="0.55000000000000004">
      <c r="A33" s="1" t="s">
        <v>64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f t="shared" si="1"/>
        <v>0</v>
      </c>
      <c r="J33" s="12"/>
      <c r="K33" s="12">
        <v>1</v>
      </c>
      <c r="L33" s="12"/>
      <c r="M33" s="12">
        <v>1</v>
      </c>
      <c r="N33" s="12"/>
      <c r="O33" s="12">
        <v>8821</v>
      </c>
      <c r="P33" s="12"/>
      <c r="Q33" s="12">
        <f t="shared" si="0"/>
        <v>-8820</v>
      </c>
    </row>
    <row r="34" spans="1:17" x14ac:dyDescent="0.55000000000000004">
      <c r="A34" s="1" t="s">
        <v>59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f t="shared" si="1"/>
        <v>0</v>
      </c>
      <c r="J34" s="12"/>
      <c r="K34" s="12">
        <v>100000</v>
      </c>
      <c r="L34" s="12"/>
      <c r="M34" s="12">
        <v>1301211455</v>
      </c>
      <c r="N34" s="12"/>
      <c r="O34" s="12">
        <v>1241866666</v>
      </c>
      <c r="P34" s="12"/>
      <c r="Q34" s="12">
        <f t="shared" si="0"/>
        <v>59344789</v>
      </c>
    </row>
    <row r="35" spans="1:17" x14ac:dyDescent="0.55000000000000004">
      <c r="A35" s="1" t="s">
        <v>251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f t="shared" si="1"/>
        <v>0</v>
      </c>
      <c r="J35" s="12"/>
      <c r="K35" s="12">
        <v>57338</v>
      </c>
      <c r="L35" s="12"/>
      <c r="M35" s="12">
        <v>709610648</v>
      </c>
      <c r="N35" s="12"/>
      <c r="O35" s="12">
        <v>449306081</v>
      </c>
      <c r="P35" s="12"/>
      <c r="Q35" s="12">
        <f t="shared" si="0"/>
        <v>260304567</v>
      </c>
    </row>
    <row r="36" spans="1:17" x14ac:dyDescent="0.55000000000000004">
      <c r="A36" s="1" t="s">
        <v>167</v>
      </c>
      <c r="C36" s="12">
        <v>400000</v>
      </c>
      <c r="D36" s="12"/>
      <c r="E36" s="12">
        <v>400000000000</v>
      </c>
      <c r="F36" s="12"/>
      <c r="G36" s="12">
        <v>399927500000</v>
      </c>
      <c r="H36" s="12"/>
      <c r="I36" s="12">
        <f t="shared" si="1"/>
        <v>72500000</v>
      </c>
      <c r="J36" s="12"/>
      <c r="K36" s="12">
        <v>400000</v>
      </c>
      <c r="L36" s="12"/>
      <c r="M36" s="12">
        <v>400000000000</v>
      </c>
      <c r="N36" s="12"/>
      <c r="O36" s="12">
        <v>399927500000</v>
      </c>
      <c r="P36" s="12"/>
      <c r="Q36" s="12">
        <f t="shared" si="0"/>
        <v>72500000</v>
      </c>
    </row>
    <row r="37" spans="1:17" x14ac:dyDescent="0.55000000000000004">
      <c r="A37" s="1" t="s">
        <v>155</v>
      </c>
      <c r="C37" s="12">
        <v>10000</v>
      </c>
      <c r="D37" s="12"/>
      <c r="E37" s="12">
        <v>10000000000</v>
      </c>
      <c r="F37" s="12"/>
      <c r="G37" s="12">
        <v>9556457578</v>
      </c>
      <c r="H37" s="12"/>
      <c r="I37" s="12">
        <f t="shared" si="1"/>
        <v>443542422</v>
      </c>
      <c r="J37" s="12"/>
      <c r="K37" s="12">
        <v>10000</v>
      </c>
      <c r="L37" s="12"/>
      <c r="M37" s="12">
        <v>10000000000</v>
      </c>
      <c r="N37" s="12"/>
      <c r="O37" s="12">
        <v>9556457578</v>
      </c>
      <c r="P37" s="12"/>
      <c r="Q37" s="12">
        <f t="shared" si="0"/>
        <v>443542422</v>
      </c>
    </row>
    <row r="38" spans="1:17" x14ac:dyDescent="0.55000000000000004">
      <c r="A38" s="1" t="s">
        <v>100</v>
      </c>
      <c r="C38" s="12">
        <v>50000</v>
      </c>
      <c r="D38" s="12"/>
      <c r="E38" s="12">
        <v>50000000000</v>
      </c>
      <c r="F38" s="12"/>
      <c r="G38" s="12">
        <v>49562415183</v>
      </c>
      <c r="H38" s="12"/>
      <c r="I38" s="12">
        <f t="shared" si="1"/>
        <v>437584817</v>
      </c>
      <c r="J38" s="12"/>
      <c r="K38" s="12">
        <v>50000</v>
      </c>
      <c r="L38" s="12"/>
      <c r="M38" s="12">
        <v>50000000000</v>
      </c>
      <c r="N38" s="12"/>
      <c r="O38" s="12">
        <v>49562415183</v>
      </c>
      <c r="P38" s="12"/>
      <c r="Q38" s="12">
        <f t="shared" si="0"/>
        <v>437584817</v>
      </c>
    </row>
    <row r="39" spans="1:17" x14ac:dyDescent="0.55000000000000004">
      <c r="A39" s="1" t="s">
        <v>113</v>
      </c>
      <c r="C39" s="12">
        <v>10000</v>
      </c>
      <c r="D39" s="12"/>
      <c r="E39" s="12">
        <v>10000000000</v>
      </c>
      <c r="F39" s="12"/>
      <c r="G39" s="12">
        <v>9546889312</v>
      </c>
      <c r="H39" s="12"/>
      <c r="I39" s="12">
        <f t="shared" si="1"/>
        <v>453110688</v>
      </c>
      <c r="J39" s="12"/>
      <c r="K39" s="12">
        <v>10000</v>
      </c>
      <c r="L39" s="12"/>
      <c r="M39" s="12">
        <v>10000000000</v>
      </c>
      <c r="N39" s="12"/>
      <c r="O39" s="12">
        <v>9546889312</v>
      </c>
      <c r="P39" s="12"/>
      <c r="Q39" s="12">
        <f t="shared" si="0"/>
        <v>453110688</v>
      </c>
    </row>
    <row r="40" spans="1:17" x14ac:dyDescent="0.55000000000000004">
      <c r="A40" s="1" t="s">
        <v>252</v>
      </c>
      <c r="C40" s="12">
        <v>0</v>
      </c>
      <c r="D40" s="12"/>
      <c r="E40" s="12">
        <v>0</v>
      </c>
      <c r="F40" s="12"/>
      <c r="G40" s="12">
        <v>0</v>
      </c>
      <c r="H40" s="12"/>
      <c r="I40" s="12">
        <f t="shared" si="1"/>
        <v>0</v>
      </c>
      <c r="J40" s="12"/>
      <c r="K40" s="12">
        <v>500000</v>
      </c>
      <c r="L40" s="12"/>
      <c r="M40" s="12">
        <v>510492000000</v>
      </c>
      <c r="N40" s="12"/>
      <c r="O40" s="12">
        <v>491598876280</v>
      </c>
      <c r="P40" s="12"/>
      <c r="Q40" s="12">
        <f t="shared" si="0"/>
        <v>18893123720</v>
      </c>
    </row>
    <row r="41" spans="1:17" x14ac:dyDescent="0.55000000000000004">
      <c r="A41" s="1" t="s">
        <v>253</v>
      </c>
      <c r="C41" s="12">
        <v>0</v>
      </c>
      <c r="D41" s="12"/>
      <c r="E41" s="12">
        <v>0</v>
      </c>
      <c r="F41" s="12"/>
      <c r="G41" s="12">
        <v>0</v>
      </c>
      <c r="H41" s="12"/>
      <c r="I41" s="12">
        <f t="shared" si="1"/>
        <v>0</v>
      </c>
      <c r="J41" s="12"/>
      <c r="K41" s="12">
        <v>12701</v>
      </c>
      <c r="L41" s="12"/>
      <c r="M41" s="12">
        <v>12701000000</v>
      </c>
      <c r="N41" s="12"/>
      <c r="O41" s="12">
        <v>12520928871</v>
      </c>
      <c r="P41" s="12"/>
      <c r="Q41" s="12">
        <f t="shared" si="0"/>
        <v>180071129</v>
      </c>
    </row>
    <row r="42" spans="1:17" x14ac:dyDescent="0.55000000000000004">
      <c r="A42" s="1" t="s">
        <v>254</v>
      </c>
      <c r="C42" s="12">
        <v>0</v>
      </c>
      <c r="D42" s="12"/>
      <c r="E42" s="12">
        <v>0</v>
      </c>
      <c r="F42" s="12"/>
      <c r="G42" s="12">
        <v>0</v>
      </c>
      <c r="H42" s="12"/>
      <c r="I42" s="12">
        <f t="shared" si="1"/>
        <v>0</v>
      </c>
      <c r="J42" s="12"/>
      <c r="K42" s="12">
        <v>79317</v>
      </c>
      <c r="L42" s="12"/>
      <c r="M42" s="12">
        <v>79317000000</v>
      </c>
      <c r="N42" s="12"/>
      <c r="O42" s="12">
        <v>76923307172</v>
      </c>
      <c r="P42" s="12"/>
      <c r="Q42" s="12">
        <f t="shared" si="0"/>
        <v>2393692828</v>
      </c>
    </row>
    <row r="43" spans="1:17" x14ac:dyDescent="0.55000000000000004">
      <c r="A43" s="1" t="s">
        <v>255</v>
      </c>
      <c r="C43" s="12">
        <v>0</v>
      </c>
      <c r="D43" s="12"/>
      <c r="E43" s="12">
        <v>0</v>
      </c>
      <c r="F43" s="12"/>
      <c r="G43" s="12">
        <v>0</v>
      </c>
      <c r="H43" s="12"/>
      <c r="I43" s="12">
        <f t="shared" si="1"/>
        <v>0</v>
      </c>
      <c r="J43" s="12"/>
      <c r="K43" s="12">
        <v>32698</v>
      </c>
      <c r="L43" s="12"/>
      <c r="M43" s="12">
        <v>32698000000</v>
      </c>
      <c r="N43" s="12"/>
      <c r="O43" s="12">
        <v>31671100032</v>
      </c>
      <c r="P43" s="12"/>
      <c r="Q43" s="12">
        <f t="shared" si="0"/>
        <v>1026899968</v>
      </c>
    </row>
    <row r="44" spans="1:17" x14ac:dyDescent="0.55000000000000004">
      <c r="A44" s="1" t="s">
        <v>256</v>
      </c>
      <c r="C44" s="12">
        <v>0</v>
      </c>
      <c r="D44" s="12"/>
      <c r="E44" s="12">
        <v>0</v>
      </c>
      <c r="F44" s="12"/>
      <c r="G44" s="12">
        <v>0</v>
      </c>
      <c r="H44" s="12"/>
      <c r="I44" s="12">
        <f t="shared" si="1"/>
        <v>0</v>
      </c>
      <c r="J44" s="12"/>
      <c r="K44" s="12">
        <v>11060</v>
      </c>
      <c r="L44" s="12"/>
      <c r="M44" s="12">
        <v>11060000000</v>
      </c>
      <c r="N44" s="12"/>
      <c r="O44" s="12">
        <v>10824472628</v>
      </c>
      <c r="P44" s="12"/>
      <c r="Q44" s="12">
        <f t="shared" si="0"/>
        <v>235527372</v>
      </c>
    </row>
    <row r="45" spans="1:17" x14ac:dyDescent="0.55000000000000004">
      <c r="A45" s="1" t="s">
        <v>257</v>
      </c>
      <c r="C45" s="12">
        <v>0</v>
      </c>
      <c r="D45" s="12"/>
      <c r="E45" s="12">
        <v>0</v>
      </c>
      <c r="F45" s="12"/>
      <c r="G45" s="12">
        <v>0</v>
      </c>
      <c r="H45" s="12"/>
      <c r="I45" s="12">
        <f t="shared" si="1"/>
        <v>0</v>
      </c>
      <c r="J45" s="12"/>
      <c r="K45" s="12">
        <v>38216</v>
      </c>
      <c r="L45" s="12"/>
      <c r="M45" s="12">
        <v>38216000000</v>
      </c>
      <c r="N45" s="12"/>
      <c r="O45" s="12">
        <v>37062877567</v>
      </c>
      <c r="P45" s="12"/>
      <c r="Q45" s="12">
        <f>M45-O45</f>
        <v>1153122433</v>
      </c>
    </row>
    <row r="46" spans="1:17" ht="24.75" thickBot="1" x14ac:dyDescent="0.6">
      <c r="E46" s="17">
        <f>SUM(E8:E45)</f>
        <v>486637756017</v>
      </c>
      <c r="F46" s="8"/>
      <c r="G46" s="17">
        <f>SUM(G8:G45)</f>
        <v>481193051695</v>
      </c>
      <c r="H46" s="8"/>
      <c r="I46" s="17">
        <f>SUM(I8:I45)</f>
        <v>5444704322</v>
      </c>
      <c r="M46" s="18">
        <f>SUM(M8:M45)</f>
        <v>2244310918255</v>
      </c>
      <c r="O46" s="18">
        <f>SUM(O8:O45)</f>
        <v>2308265709911</v>
      </c>
      <c r="Q46" s="17">
        <f>SUM(Q8:Q45)</f>
        <v>-63954791656</v>
      </c>
    </row>
    <row r="47" spans="1:17" ht="24.75" thickTop="1" x14ac:dyDescent="0.55000000000000004"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x14ac:dyDescent="0.55000000000000004">
      <c r="G48" s="3"/>
      <c r="I48" s="3"/>
      <c r="O48" s="3"/>
      <c r="Q48" s="3"/>
    </row>
    <row r="49" spans="5:17" x14ac:dyDescent="0.55000000000000004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1" spans="5:17" x14ac:dyDescent="0.55000000000000004"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5:17" x14ac:dyDescent="0.55000000000000004">
      <c r="G52" s="3"/>
      <c r="I52" s="3"/>
      <c r="O52" s="3"/>
      <c r="Q52" s="3"/>
    </row>
    <row r="53" spans="5:17" x14ac:dyDescent="0.55000000000000004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Y87"/>
  <sheetViews>
    <sheetView rightToLeft="1" topLeftCell="A82" workbookViewId="0">
      <selection activeCell="M86" sqref="M86:Q86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24" width="9.140625" style="1"/>
    <col min="25" max="25" width="15" style="1" bestFit="1" customWidth="1"/>
    <col min="26" max="16384" width="9.140625" style="1"/>
  </cols>
  <sheetData>
    <row r="2" spans="1:21" ht="24.75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24.75" x14ac:dyDescent="0.55000000000000004">
      <c r="A3" s="34" t="s">
        <v>201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24.75" x14ac:dyDescent="0.5500000000000000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6" spans="1:21" ht="24.75" x14ac:dyDescent="0.55000000000000004">
      <c r="A6" s="38" t="s">
        <v>3</v>
      </c>
      <c r="C6" s="37" t="s">
        <v>203</v>
      </c>
      <c r="D6" s="37" t="s">
        <v>203</v>
      </c>
      <c r="E6" s="37" t="s">
        <v>203</v>
      </c>
      <c r="F6" s="37" t="s">
        <v>203</v>
      </c>
      <c r="G6" s="37" t="s">
        <v>203</v>
      </c>
      <c r="H6" s="37" t="s">
        <v>203</v>
      </c>
      <c r="I6" s="37" t="s">
        <v>203</v>
      </c>
      <c r="J6" s="37" t="s">
        <v>203</v>
      </c>
      <c r="K6" s="37" t="s">
        <v>203</v>
      </c>
      <c r="M6" s="37" t="s">
        <v>204</v>
      </c>
      <c r="N6" s="37" t="s">
        <v>204</v>
      </c>
      <c r="O6" s="37" t="s">
        <v>204</v>
      </c>
      <c r="P6" s="37" t="s">
        <v>204</v>
      </c>
      <c r="Q6" s="37" t="s">
        <v>204</v>
      </c>
      <c r="R6" s="37" t="s">
        <v>204</v>
      </c>
      <c r="S6" s="37" t="s">
        <v>204</v>
      </c>
      <c r="T6" s="37" t="s">
        <v>204</v>
      </c>
      <c r="U6" s="37" t="s">
        <v>204</v>
      </c>
    </row>
    <row r="7" spans="1:21" ht="24.75" x14ac:dyDescent="0.55000000000000004">
      <c r="A7" s="37" t="s">
        <v>3</v>
      </c>
      <c r="C7" s="37" t="s">
        <v>258</v>
      </c>
      <c r="E7" s="37" t="s">
        <v>259</v>
      </c>
      <c r="G7" s="37" t="s">
        <v>260</v>
      </c>
      <c r="I7" s="37" t="s">
        <v>188</v>
      </c>
      <c r="K7" s="37" t="s">
        <v>261</v>
      </c>
      <c r="M7" s="37" t="s">
        <v>258</v>
      </c>
      <c r="O7" s="37" t="s">
        <v>259</v>
      </c>
      <c r="Q7" s="37" t="s">
        <v>260</v>
      </c>
      <c r="S7" s="37" t="s">
        <v>188</v>
      </c>
      <c r="U7" s="37" t="s">
        <v>261</v>
      </c>
    </row>
    <row r="8" spans="1:21" x14ac:dyDescent="0.55000000000000004">
      <c r="A8" s="1" t="s">
        <v>54</v>
      </c>
      <c r="C8" s="12">
        <v>0</v>
      </c>
      <c r="D8" s="12"/>
      <c r="E8" s="12">
        <v>-3179767932</v>
      </c>
      <c r="F8" s="12"/>
      <c r="G8" s="12">
        <v>3708009798</v>
      </c>
      <c r="H8" s="12"/>
      <c r="I8" s="12">
        <f>C8+E8+G8</f>
        <v>528241866</v>
      </c>
      <c r="J8" s="12"/>
      <c r="K8" s="25">
        <f>I8/$I$86</f>
        <v>1.2210485765521879E-4</v>
      </c>
      <c r="L8" s="12"/>
      <c r="M8" s="12">
        <v>0</v>
      </c>
      <c r="N8" s="12"/>
      <c r="O8" s="12">
        <v>0</v>
      </c>
      <c r="P8" s="12"/>
      <c r="Q8" s="12">
        <v>3708009798</v>
      </c>
      <c r="R8" s="12"/>
      <c r="S8" s="12">
        <f>M8+O8+Q8</f>
        <v>3708009798</v>
      </c>
      <c r="U8" s="25">
        <f>S8/$S$86</f>
        <v>4.5645290379816845E-4</v>
      </c>
    </row>
    <row r="9" spans="1:21" x14ac:dyDescent="0.55000000000000004">
      <c r="A9" s="1" t="s">
        <v>72</v>
      </c>
      <c r="C9" s="12">
        <v>0</v>
      </c>
      <c r="D9" s="12"/>
      <c r="E9" s="12">
        <v>46343539</v>
      </c>
      <c r="F9" s="12"/>
      <c r="G9" s="12">
        <v>-2338943</v>
      </c>
      <c r="H9" s="12"/>
      <c r="I9" s="12">
        <f t="shared" ref="I9:I72" si="0">C9+E9+G9</f>
        <v>44004596</v>
      </c>
      <c r="J9" s="12"/>
      <c r="K9" s="25">
        <f t="shared" ref="K9:K72" si="1">I9/$I$86</f>
        <v>1.0171808174620165E-5</v>
      </c>
      <c r="L9" s="12"/>
      <c r="M9" s="12">
        <v>0</v>
      </c>
      <c r="N9" s="12"/>
      <c r="O9" s="12">
        <v>46343539</v>
      </c>
      <c r="P9" s="12"/>
      <c r="Q9" s="12">
        <v>-2338943</v>
      </c>
      <c r="R9" s="12"/>
      <c r="S9" s="12">
        <f t="shared" ref="S9:S72" si="2">M9+O9+Q9</f>
        <v>44004596</v>
      </c>
      <c r="U9" s="25">
        <f t="shared" ref="U9:U72" si="3">S9/$S$86</f>
        <v>5.4169289508078237E-6</v>
      </c>
    </row>
    <row r="10" spans="1:21" x14ac:dyDescent="0.55000000000000004">
      <c r="A10" s="1" t="s">
        <v>35</v>
      </c>
      <c r="C10" s="12">
        <v>0</v>
      </c>
      <c r="D10" s="12"/>
      <c r="E10" s="12">
        <v>-386663965</v>
      </c>
      <c r="F10" s="12"/>
      <c r="G10" s="12">
        <v>332295540</v>
      </c>
      <c r="H10" s="12"/>
      <c r="I10" s="12">
        <f t="shared" si="0"/>
        <v>-54368425</v>
      </c>
      <c r="J10" s="12"/>
      <c r="K10" s="25">
        <f t="shared" si="1"/>
        <v>-1.2567441588515512E-5</v>
      </c>
      <c r="L10" s="12"/>
      <c r="M10" s="12">
        <v>6043295</v>
      </c>
      <c r="N10" s="12"/>
      <c r="O10" s="12">
        <v>0</v>
      </c>
      <c r="P10" s="12"/>
      <c r="Q10" s="12">
        <v>332295540</v>
      </c>
      <c r="R10" s="12"/>
      <c r="S10" s="12">
        <f t="shared" si="2"/>
        <v>338338835</v>
      </c>
      <c r="U10" s="25">
        <f t="shared" si="3"/>
        <v>4.1649227514646229E-5</v>
      </c>
    </row>
    <row r="11" spans="1:21" x14ac:dyDescent="0.55000000000000004">
      <c r="A11" s="1" t="s">
        <v>245</v>
      </c>
      <c r="C11" s="12">
        <v>0</v>
      </c>
      <c r="D11" s="12"/>
      <c r="E11" s="12">
        <v>0</v>
      </c>
      <c r="F11" s="12"/>
      <c r="G11" s="12">
        <v>0</v>
      </c>
      <c r="H11" s="12"/>
      <c r="I11" s="12">
        <f t="shared" si="0"/>
        <v>0</v>
      </c>
      <c r="J11" s="12"/>
      <c r="K11" s="25">
        <f t="shared" si="1"/>
        <v>0</v>
      </c>
      <c r="L11" s="12"/>
      <c r="M11" s="12">
        <v>0</v>
      </c>
      <c r="N11" s="12"/>
      <c r="O11" s="12">
        <v>0</v>
      </c>
      <c r="P11" s="12"/>
      <c r="Q11" s="12">
        <v>1077355560</v>
      </c>
      <c r="R11" s="12"/>
      <c r="S11" s="12">
        <f t="shared" si="2"/>
        <v>1077355560</v>
      </c>
      <c r="U11" s="25">
        <f t="shared" si="3"/>
        <v>1.3262156805797683E-4</v>
      </c>
    </row>
    <row r="12" spans="1:21" x14ac:dyDescent="0.55000000000000004">
      <c r="A12" s="1" t="s">
        <v>246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f t="shared" si="0"/>
        <v>0</v>
      </c>
      <c r="J12" s="12"/>
      <c r="K12" s="25">
        <f t="shared" si="1"/>
        <v>0</v>
      </c>
      <c r="L12" s="12"/>
      <c r="M12" s="12">
        <v>0</v>
      </c>
      <c r="N12" s="12"/>
      <c r="O12" s="12">
        <v>0</v>
      </c>
      <c r="P12" s="12"/>
      <c r="Q12" s="12">
        <v>6750937606</v>
      </c>
      <c r="R12" s="12"/>
      <c r="S12" s="12">
        <f t="shared" si="2"/>
        <v>6750937606</v>
      </c>
      <c r="U12" s="25">
        <f t="shared" si="3"/>
        <v>8.3103477107342746E-4</v>
      </c>
    </row>
    <row r="13" spans="1:21" x14ac:dyDescent="0.55000000000000004">
      <c r="A13" s="1" t="s">
        <v>247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0"/>
        <v>0</v>
      </c>
      <c r="J13" s="12"/>
      <c r="K13" s="25">
        <f t="shared" si="1"/>
        <v>0</v>
      </c>
      <c r="L13" s="12"/>
      <c r="M13" s="12">
        <v>0</v>
      </c>
      <c r="N13" s="12"/>
      <c r="O13" s="12">
        <v>0</v>
      </c>
      <c r="P13" s="12"/>
      <c r="Q13" s="12">
        <v>5970469660</v>
      </c>
      <c r="R13" s="12"/>
      <c r="S13" s="12">
        <f t="shared" si="2"/>
        <v>5970469660</v>
      </c>
      <c r="U13" s="25">
        <f t="shared" si="3"/>
        <v>7.3495981990548767E-4</v>
      </c>
    </row>
    <row r="14" spans="1:21" x14ac:dyDescent="0.55000000000000004">
      <c r="A14" s="1" t="s">
        <v>248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f t="shared" si="0"/>
        <v>0</v>
      </c>
      <c r="J14" s="12"/>
      <c r="K14" s="25">
        <f t="shared" si="1"/>
        <v>0</v>
      </c>
      <c r="L14" s="12"/>
      <c r="M14" s="12">
        <v>0</v>
      </c>
      <c r="N14" s="12"/>
      <c r="O14" s="12">
        <v>0</v>
      </c>
      <c r="P14" s="12"/>
      <c r="Q14" s="12">
        <v>27640360807</v>
      </c>
      <c r="R14" s="12"/>
      <c r="S14" s="12">
        <f t="shared" si="2"/>
        <v>27640360807</v>
      </c>
      <c r="U14" s="25">
        <f t="shared" si="3"/>
        <v>3.4025052898159136E-3</v>
      </c>
    </row>
    <row r="15" spans="1:21" x14ac:dyDescent="0.55000000000000004">
      <c r="A15" s="1" t="s">
        <v>34</v>
      </c>
      <c r="C15" s="12">
        <v>0</v>
      </c>
      <c r="D15" s="12"/>
      <c r="E15" s="12">
        <v>173515991509</v>
      </c>
      <c r="F15" s="12"/>
      <c r="G15" s="12">
        <v>0</v>
      </c>
      <c r="H15" s="12"/>
      <c r="I15" s="12">
        <f t="shared" si="0"/>
        <v>173515991509</v>
      </c>
      <c r="J15" s="12"/>
      <c r="K15" s="25">
        <f t="shared" si="1"/>
        <v>4.0108796382508985E-2</v>
      </c>
      <c r="L15" s="12"/>
      <c r="M15" s="12">
        <v>20176761136</v>
      </c>
      <c r="N15" s="12"/>
      <c r="O15" s="12">
        <v>260096195596</v>
      </c>
      <c r="P15" s="12"/>
      <c r="Q15" s="12">
        <v>-8222</v>
      </c>
      <c r="R15" s="12"/>
      <c r="S15" s="12">
        <f t="shared" si="2"/>
        <v>280272948510</v>
      </c>
      <c r="U15" s="25">
        <f t="shared" si="3"/>
        <v>3.4501365469008949E-2</v>
      </c>
    </row>
    <row r="16" spans="1:21" x14ac:dyDescent="0.55000000000000004">
      <c r="A16" s="1" t="s">
        <v>71</v>
      </c>
      <c r="C16" s="12">
        <v>0</v>
      </c>
      <c r="D16" s="12"/>
      <c r="E16" s="12">
        <v>13670124993</v>
      </c>
      <c r="F16" s="12"/>
      <c r="G16" s="12">
        <v>0</v>
      </c>
      <c r="H16" s="12"/>
      <c r="I16" s="12">
        <f t="shared" si="0"/>
        <v>13670124993</v>
      </c>
      <c r="J16" s="12"/>
      <c r="K16" s="25">
        <f t="shared" si="1"/>
        <v>3.1598946880884173E-3</v>
      </c>
      <c r="L16" s="12"/>
      <c r="M16" s="12">
        <v>16459526895</v>
      </c>
      <c r="N16" s="12"/>
      <c r="O16" s="12">
        <v>35939875381</v>
      </c>
      <c r="P16" s="12"/>
      <c r="Q16" s="12">
        <v>1290051337</v>
      </c>
      <c r="R16" s="12"/>
      <c r="S16" s="12">
        <f t="shared" si="2"/>
        <v>53689453613</v>
      </c>
      <c r="U16" s="25">
        <f t="shared" si="3"/>
        <v>6.6091268200556457E-3</v>
      </c>
    </row>
    <row r="17" spans="1:21" x14ac:dyDescent="0.55000000000000004">
      <c r="A17" s="1" t="s">
        <v>238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0"/>
        <v>0</v>
      </c>
      <c r="J17" s="12"/>
      <c r="K17" s="25">
        <f t="shared" si="1"/>
        <v>0</v>
      </c>
      <c r="L17" s="12"/>
      <c r="M17" s="12">
        <v>119279846</v>
      </c>
      <c r="N17" s="12"/>
      <c r="O17" s="12">
        <v>0</v>
      </c>
      <c r="P17" s="12"/>
      <c r="Q17" s="12">
        <v>1186439990</v>
      </c>
      <c r="R17" s="12"/>
      <c r="S17" s="12">
        <f t="shared" si="2"/>
        <v>1305719836</v>
      </c>
      <c r="U17" s="25">
        <f t="shared" si="3"/>
        <v>1.6073301937080488E-4</v>
      </c>
    </row>
    <row r="18" spans="1:21" x14ac:dyDescent="0.55000000000000004">
      <c r="A18" s="1" t="s">
        <v>38</v>
      </c>
      <c r="C18" s="12">
        <v>0</v>
      </c>
      <c r="D18" s="12"/>
      <c r="E18" s="12">
        <v>4377806100</v>
      </c>
      <c r="F18" s="12"/>
      <c r="G18" s="12">
        <v>0</v>
      </c>
      <c r="H18" s="12"/>
      <c r="I18" s="12">
        <f t="shared" si="0"/>
        <v>4377806100</v>
      </c>
      <c r="J18" s="12"/>
      <c r="K18" s="25">
        <f t="shared" si="1"/>
        <v>1.0119443858746487E-3</v>
      </c>
      <c r="L18" s="12"/>
      <c r="M18" s="12">
        <v>0</v>
      </c>
      <c r="N18" s="12"/>
      <c r="O18" s="12">
        <v>26892237476</v>
      </c>
      <c r="P18" s="12"/>
      <c r="Q18" s="12">
        <v>-5745</v>
      </c>
      <c r="R18" s="12"/>
      <c r="S18" s="12">
        <f t="shared" si="2"/>
        <v>26892231731</v>
      </c>
      <c r="U18" s="25">
        <f t="shared" si="3"/>
        <v>3.3104112264884032E-3</v>
      </c>
    </row>
    <row r="19" spans="1:21" x14ac:dyDescent="0.55000000000000004">
      <c r="A19" s="1" t="s">
        <v>66</v>
      </c>
      <c r="C19" s="12">
        <v>0</v>
      </c>
      <c r="D19" s="12"/>
      <c r="E19" s="12">
        <v>244210790872</v>
      </c>
      <c r="F19" s="12"/>
      <c r="G19" s="12">
        <v>0</v>
      </c>
      <c r="H19" s="12"/>
      <c r="I19" s="12">
        <f t="shared" si="0"/>
        <v>244210790872</v>
      </c>
      <c r="J19" s="12"/>
      <c r="K19" s="25">
        <f t="shared" si="1"/>
        <v>5.6450133502470176E-2</v>
      </c>
      <c r="L19" s="12"/>
      <c r="M19" s="12">
        <v>0</v>
      </c>
      <c r="N19" s="12"/>
      <c r="O19" s="12">
        <v>634919354232</v>
      </c>
      <c r="P19" s="12"/>
      <c r="Q19" s="12">
        <v>513690691</v>
      </c>
      <c r="R19" s="12"/>
      <c r="S19" s="12">
        <f t="shared" si="2"/>
        <v>635433044923</v>
      </c>
      <c r="U19" s="25">
        <f t="shared" si="3"/>
        <v>7.8221276189954503E-2</v>
      </c>
    </row>
    <row r="20" spans="1:21" x14ac:dyDescent="0.55000000000000004">
      <c r="A20" s="1" t="s">
        <v>249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0"/>
        <v>0</v>
      </c>
      <c r="J20" s="12"/>
      <c r="K20" s="25">
        <f t="shared" si="1"/>
        <v>0</v>
      </c>
      <c r="L20" s="12"/>
      <c r="M20" s="12">
        <v>0</v>
      </c>
      <c r="N20" s="12"/>
      <c r="O20" s="12">
        <v>0</v>
      </c>
      <c r="P20" s="12"/>
      <c r="Q20" s="12">
        <v>-257430056243</v>
      </c>
      <c r="R20" s="12"/>
      <c r="S20" s="12">
        <f t="shared" si="2"/>
        <v>-257430056243</v>
      </c>
      <c r="U20" s="25">
        <f t="shared" si="3"/>
        <v>-3.1689424542627159E-2</v>
      </c>
    </row>
    <row r="21" spans="1:21" x14ac:dyDescent="0.55000000000000004">
      <c r="A21" s="1" t="s">
        <v>20</v>
      </c>
      <c r="C21" s="12">
        <v>0</v>
      </c>
      <c r="D21" s="12"/>
      <c r="E21" s="12">
        <v>683847619120</v>
      </c>
      <c r="F21" s="12"/>
      <c r="G21" s="12">
        <v>0</v>
      </c>
      <c r="H21" s="12"/>
      <c r="I21" s="12">
        <f t="shared" si="0"/>
        <v>683847619120</v>
      </c>
      <c r="J21" s="12"/>
      <c r="K21" s="25">
        <f t="shared" si="1"/>
        <v>0.15807364308853905</v>
      </c>
      <c r="L21" s="12"/>
      <c r="M21" s="12">
        <v>0</v>
      </c>
      <c r="N21" s="12"/>
      <c r="O21" s="12">
        <v>1473392765468</v>
      </c>
      <c r="P21" s="12"/>
      <c r="Q21" s="12">
        <v>41816535625</v>
      </c>
      <c r="R21" s="12"/>
      <c r="S21" s="12">
        <f t="shared" si="2"/>
        <v>1515209301093</v>
      </c>
      <c r="U21" s="25">
        <f t="shared" si="3"/>
        <v>0.1865209972527406</v>
      </c>
    </row>
    <row r="22" spans="1:21" x14ac:dyDescent="0.55000000000000004">
      <c r="A22" s="1" t="s">
        <v>26</v>
      </c>
      <c r="C22" s="12">
        <v>0</v>
      </c>
      <c r="D22" s="12"/>
      <c r="E22" s="12">
        <v>41052476356</v>
      </c>
      <c r="F22" s="12"/>
      <c r="G22" s="12">
        <v>0</v>
      </c>
      <c r="H22" s="12"/>
      <c r="I22" s="12">
        <f t="shared" si="0"/>
        <v>41052476356</v>
      </c>
      <c r="J22" s="12"/>
      <c r="K22" s="25">
        <f t="shared" si="1"/>
        <v>9.4894159370617071E-3</v>
      </c>
      <c r="L22" s="12"/>
      <c r="M22" s="12">
        <v>18686679048</v>
      </c>
      <c r="N22" s="12"/>
      <c r="O22" s="12">
        <v>67717215363</v>
      </c>
      <c r="P22" s="12"/>
      <c r="Q22" s="12">
        <v>41632144705</v>
      </c>
      <c r="R22" s="12"/>
      <c r="S22" s="12">
        <f t="shared" si="2"/>
        <v>128036039116</v>
      </c>
      <c r="U22" s="25">
        <f t="shared" si="3"/>
        <v>1.5761129292818036E-2</v>
      </c>
    </row>
    <row r="23" spans="1:21" x14ac:dyDescent="0.55000000000000004">
      <c r="A23" s="1" t="s">
        <v>19</v>
      </c>
      <c r="C23" s="12">
        <v>0</v>
      </c>
      <c r="D23" s="12"/>
      <c r="E23" s="12">
        <v>14119316585</v>
      </c>
      <c r="F23" s="12"/>
      <c r="G23" s="12">
        <v>0</v>
      </c>
      <c r="H23" s="12"/>
      <c r="I23" s="12">
        <f t="shared" si="0"/>
        <v>14119316585</v>
      </c>
      <c r="J23" s="12"/>
      <c r="K23" s="25">
        <f t="shared" si="1"/>
        <v>3.2637268129754688E-3</v>
      </c>
      <c r="L23" s="12"/>
      <c r="M23" s="12">
        <v>6123660000</v>
      </c>
      <c r="N23" s="12"/>
      <c r="O23" s="12">
        <v>21019185256</v>
      </c>
      <c r="P23" s="12"/>
      <c r="Q23" s="12">
        <v>5178491280</v>
      </c>
      <c r="R23" s="12"/>
      <c r="S23" s="12">
        <f t="shared" si="2"/>
        <v>32321336536</v>
      </c>
      <c r="U23" s="25">
        <f t="shared" si="3"/>
        <v>3.9787294856805655E-3</v>
      </c>
    </row>
    <row r="24" spans="1:21" x14ac:dyDescent="0.55000000000000004">
      <c r="A24" s="1" t="s">
        <v>250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f t="shared" si="0"/>
        <v>0</v>
      </c>
      <c r="J24" s="12"/>
      <c r="K24" s="25">
        <f t="shared" si="1"/>
        <v>0</v>
      </c>
      <c r="L24" s="12"/>
      <c r="M24" s="12">
        <v>0</v>
      </c>
      <c r="N24" s="12"/>
      <c r="O24" s="12">
        <v>0</v>
      </c>
      <c r="P24" s="12"/>
      <c r="Q24" s="12">
        <v>269888413</v>
      </c>
      <c r="R24" s="12"/>
      <c r="S24" s="12">
        <f t="shared" si="2"/>
        <v>269888413</v>
      </c>
      <c r="U24" s="25">
        <f t="shared" si="3"/>
        <v>3.3223037836031458E-5</v>
      </c>
    </row>
    <row r="25" spans="1:21" x14ac:dyDescent="0.55000000000000004">
      <c r="A25" s="1" t="s">
        <v>24</v>
      </c>
      <c r="C25" s="12">
        <v>0</v>
      </c>
      <c r="D25" s="12"/>
      <c r="E25" s="12">
        <v>45863303321</v>
      </c>
      <c r="F25" s="12"/>
      <c r="G25" s="12">
        <v>0</v>
      </c>
      <c r="H25" s="12"/>
      <c r="I25" s="12">
        <f t="shared" si="0"/>
        <v>45863303321</v>
      </c>
      <c r="J25" s="12"/>
      <c r="K25" s="25">
        <f t="shared" si="1"/>
        <v>1.0601454530695656E-2</v>
      </c>
      <c r="L25" s="12"/>
      <c r="M25" s="12">
        <v>12098507900</v>
      </c>
      <c r="N25" s="12"/>
      <c r="O25" s="12">
        <v>56687172928</v>
      </c>
      <c r="P25" s="12"/>
      <c r="Q25" s="12">
        <v>2480872996</v>
      </c>
      <c r="R25" s="12"/>
      <c r="S25" s="12">
        <f t="shared" si="2"/>
        <v>71266553824</v>
      </c>
      <c r="U25" s="25">
        <f t="shared" si="3"/>
        <v>8.7728531500102756E-3</v>
      </c>
    </row>
    <row r="26" spans="1:21" x14ac:dyDescent="0.55000000000000004">
      <c r="A26" s="1" t="s">
        <v>29</v>
      </c>
      <c r="C26" s="12">
        <v>0</v>
      </c>
      <c r="D26" s="12"/>
      <c r="E26" s="12">
        <v>242560065148</v>
      </c>
      <c r="F26" s="12"/>
      <c r="G26" s="12">
        <v>0</v>
      </c>
      <c r="H26" s="12"/>
      <c r="I26" s="12">
        <f t="shared" si="0"/>
        <v>242560065148</v>
      </c>
      <c r="J26" s="12"/>
      <c r="K26" s="25">
        <f t="shared" si="1"/>
        <v>5.6068562781688217E-2</v>
      </c>
      <c r="L26" s="12"/>
      <c r="M26" s="12">
        <v>0</v>
      </c>
      <c r="N26" s="12"/>
      <c r="O26" s="12">
        <v>310385897516</v>
      </c>
      <c r="P26" s="12"/>
      <c r="Q26" s="12">
        <v>12224444114</v>
      </c>
      <c r="R26" s="12"/>
      <c r="S26" s="12">
        <f t="shared" si="2"/>
        <v>322610341630</v>
      </c>
      <c r="U26" s="25">
        <f t="shared" si="3"/>
        <v>3.9713063140167211E-2</v>
      </c>
    </row>
    <row r="27" spans="1:21" x14ac:dyDescent="0.55000000000000004">
      <c r="A27" s="1" t="s">
        <v>25</v>
      </c>
      <c r="C27" s="12">
        <v>0</v>
      </c>
      <c r="D27" s="12"/>
      <c r="E27" s="12">
        <v>95361198590</v>
      </c>
      <c r="F27" s="12"/>
      <c r="G27" s="12">
        <v>0</v>
      </c>
      <c r="H27" s="12"/>
      <c r="I27" s="12">
        <f t="shared" si="0"/>
        <v>95361198590</v>
      </c>
      <c r="J27" s="12"/>
      <c r="K27" s="25">
        <f t="shared" si="1"/>
        <v>2.2043057033391215E-2</v>
      </c>
      <c r="L27" s="12"/>
      <c r="M27" s="12">
        <v>21181632998</v>
      </c>
      <c r="N27" s="12"/>
      <c r="O27" s="12">
        <v>99907319308</v>
      </c>
      <c r="P27" s="12"/>
      <c r="Q27" s="12">
        <v>2260205127</v>
      </c>
      <c r="R27" s="12"/>
      <c r="S27" s="12">
        <f t="shared" si="2"/>
        <v>123349157433</v>
      </c>
      <c r="U27" s="25">
        <f t="shared" si="3"/>
        <v>1.5184178078957247E-2</v>
      </c>
    </row>
    <row r="28" spans="1:21" x14ac:dyDescent="0.55000000000000004">
      <c r="A28" s="1" t="s">
        <v>18</v>
      </c>
      <c r="C28" s="12">
        <v>0</v>
      </c>
      <c r="D28" s="12"/>
      <c r="E28" s="12">
        <v>23784558874</v>
      </c>
      <c r="F28" s="12"/>
      <c r="G28" s="12">
        <v>0</v>
      </c>
      <c r="H28" s="12"/>
      <c r="I28" s="12">
        <f t="shared" si="0"/>
        <v>23784558874</v>
      </c>
      <c r="J28" s="12"/>
      <c r="K28" s="25">
        <f t="shared" si="1"/>
        <v>5.4978795938562365E-3</v>
      </c>
      <c r="L28" s="12"/>
      <c r="M28" s="12">
        <v>10392258849</v>
      </c>
      <c r="N28" s="12"/>
      <c r="O28" s="12">
        <v>20826486237</v>
      </c>
      <c r="P28" s="12"/>
      <c r="Q28" s="12">
        <v>681904449</v>
      </c>
      <c r="R28" s="12"/>
      <c r="S28" s="12">
        <f t="shared" si="2"/>
        <v>31900649535</v>
      </c>
      <c r="U28" s="25">
        <f t="shared" si="3"/>
        <v>3.926943267828561E-3</v>
      </c>
    </row>
    <row r="29" spans="1:21" x14ac:dyDescent="0.55000000000000004">
      <c r="A29" s="1" t="s">
        <v>22</v>
      </c>
      <c r="C29" s="12">
        <v>0</v>
      </c>
      <c r="D29" s="12"/>
      <c r="E29" s="12">
        <v>282929421778</v>
      </c>
      <c r="F29" s="12"/>
      <c r="G29" s="12">
        <v>0</v>
      </c>
      <c r="H29" s="12"/>
      <c r="I29" s="12">
        <f t="shared" si="0"/>
        <v>282929421778</v>
      </c>
      <c r="J29" s="12"/>
      <c r="K29" s="25">
        <f t="shared" si="1"/>
        <v>6.5400073330567937E-2</v>
      </c>
      <c r="L29" s="12"/>
      <c r="M29" s="12">
        <v>154105153345</v>
      </c>
      <c r="N29" s="12"/>
      <c r="O29" s="12">
        <v>457875867211</v>
      </c>
      <c r="P29" s="12"/>
      <c r="Q29" s="12">
        <v>5827729774</v>
      </c>
      <c r="R29" s="12"/>
      <c r="S29" s="12">
        <f t="shared" si="2"/>
        <v>617808750330</v>
      </c>
      <c r="U29" s="25">
        <f t="shared" si="3"/>
        <v>7.6051740271061222E-2</v>
      </c>
    </row>
    <row r="30" spans="1:21" x14ac:dyDescent="0.55000000000000004">
      <c r="A30" s="1" t="s">
        <v>62</v>
      </c>
      <c r="C30" s="12">
        <v>0</v>
      </c>
      <c r="D30" s="12"/>
      <c r="E30" s="12">
        <v>228820848761</v>
      </c>
      <c r="F30" s="12"/>
      <c r="G30" s="12">
        <v>0</v>
      </c>
      <c r="H30" s="12"/>
      <c r="I30" s="12">
        <f t="shared" si="0"/>
        <v>228820848761</v>
      </c>
      <c r="J30" s="12"/>
      <c r="K30" s="25">
        <f t="shared" si="1"/>
        <v>5.2892697388942374E-2</v>
      </c>
      <c r="L30" s="12"/>
      <c r="M30" s="12">
        <v>64488883061</v>
      </c>
      <c r="N30" s="12"/>
      <c r="O30" s="12">
        <v>266535519213</v>
      </c>
      <c r="P30" s="12"/>
      <c r="Q30" s="12">
        <v>2344885802</v>
      </c>
      <c r="R30" s="12"/>
      <c r="S30" s="12">
        <f t="shared" si="2"/>
        <v>333369288076</v>
      </c>
      <c r="U30" s="25">
        <f t="shared" si="3"/>
        <v>4.103748044611244E-2</v>
      </c>
    </row>
    <row r="31" spans="1:21" x14ac:dyDescent="0.55000000000000004">
      <c r="A31" s="1" t="s">
        <v>65</v>
      </c>
      <c r="C31" s="12">
        <v>0</v>
      </c>
      <c r="D31" s="12"/>
      <c r="E31" s="12">
        <v>25497382500</v>
      </c>
      <c r="F31" s="12"/>
      <c r="G31" s="12">
        <v>0</v>
      </c>
      <c r="H31" s="12"/>
      <c r="I31" s="12">
        <f t="shared" si="0"/>
        <v>25497382500</v>
      </c>
      <c r="J31" s="12"/>
      <c r="K31" s="25">
        <f t="shared" si="1"/>
        <v>5.8938044504468837E-3</v>
      </c>
      <c r="L31" s="12"/>
      <c r="M31" s="12">
        <v>15023597679</v>
      </c>
      <c r="N31" s="12"/>
      <c r="O31" s="12">
        <v>27990459871</v>
      </c>
      <c r="P31" s="12"/>
      <c r="Q31" s="12">
        <v>1915954963</v>
      </c>
      <c r="R31" s="12"/>
      <c r="S31" s="12">
        <f t="shared" si="2"/>
        <v>44930012513</v>
      </c>
      <c r="U31" s="25">
        <f t="shared" si="3"/>
        <v>5.530846949301102E-3</v>
      </c>
    </row>
    <row r="32" spans="1:21" x14ac:dyDescent="0.55000000000000004">
      <c r="A32" s="1" t="s">
        <v>63</v>
      </c>
      <c r="C32" s="12">
        <v>0</v>
      </c>
      <c r="D32" s="12"/>
      <c r="E32" s="12">
        <v>-10694027285</v>
      </c>
      <c r="F32" s="12"/>
      <c r="G32" s="12">
        <v>0</v>
      </c>
      <c r="H32" s="12"/>
      <c r="I32" s="12">
        <f t="shared" si="0"/>
        <v>-10694027285</v>
      </c>
      <c r="J32" s="12"/>
      <c r="K32" s="25">
        <f t="shared" si="1"/>
        <v>-2.4719598415850492E-3</v>
      </c>
      <c r="L32" s="12"/>
      <c r="M32" s="12">
        <v>3659034653</v>
      </c>
      <c r="N32" s="12"/>
      <c r="O32" s="12">
        <v>10757385460</v>
      </c>
      <c r="P32" s="12"/>
      <c r="Q32" s="12">
        <v>2766133347</v>
      </c>
      <c r="R32" s="12"/>
      <c r="S32" s="12">
        <f t="shared" si="2"/>
        <v>17182553460</v>
      </c>
      <c r="U32" s="25">
        <f t="shared" si="3"/>
        <v>2.11515795500718E-3</v>
      </c>
    </row>
    <row r="33" spans="1:21" x14ac:dyDescent="0.55000000000000004">
      <c r="A33" s="1" t="s">
        <v>64</v>
      </c>
      <c r="C33" s="12">
        <v>53682387851</v>
      </c>
      <c r="D33" s="12"/>
      <c r="E33" s="12">
        <v>285984718249</v>
      </c>
      <c r="F33" s="12"/>
      <c r="G33" s="12">
        <v>0</v>
      </c>
      <c r="H33" s="12"/>
      <c r="I33" s="12">
        <f t="shared" si="0"/>
        <v>339667106100</v>
      </c>
      <c r="J33" s="12"/>
      <c r="K33" s="25">
        <f t="shared" si="1"/>
        <v>7.8515177061904057E-2</v>
      </c>
      <c r="L33" s="12"/>
      <c r="M33" s="12">
        <v>53682387851</v>
      </c>
      <c r="N33" s="12"/>
      <c r="O33" s="12">
        <v>532643689948</v>
      </c>
      <c r="P33" s="12"/>
      <c r="Q33" s="12">
        <v>-8820</v>
      </c>
      <c r="R33" s="12"/>
      <c r="S33" s="12">
        <f t="shared" si="2"/>
        <v>586326068979</v>
      </c>
      <c r="U33" s="25">
        <f t="shared" si="3"/>
        <v>7.2176248536986676E-2</v>
      </c>
    </row>
    <row r="34" spans="1:21" x14ac:dyDescent="0.55000000000000004">
      <c r="A34" s="1" t="s">
        <v>59</v>
      </c>
      <c r="C34" s="12">
        <v>0</v>
      </c>
      <c r="D34" s="12"/>
      <c r="E34" s="12">
        <v>22319485397</v>
      </c>
      <c r="F34" s="12"/>
      <c r="G34" s="12">
        <v>0</v>
      </c>
      <c r="H34" s="12"/>
      <c r="I34" s="12">
        <f t="shared" si="0"/>
        <v>22319485397</v>
      </c>
      <c r="J34" s="12"/>
      <c r="K34" s="25">
        <f t="shared" si="1"/>
        <v>5.15922300512701E-3</v>
      </c>
      <c r="L34" s="12"/>
      <c r="M34" s="12">
        <v>0</v>
      </c>
      <c r="N34" s="12"/>
      <c r="O34" s="12">
        <v>35300865969</v>
      </c>
      <c r="P34" s="12"/>
      <c r="Q34" s="12">
        <v>59344789</v>
      </c>
      <c r="R34" s="12"/>
      <c r="S34" s="12">
        <f t="shared" si="2"/>
        <v>35360210758</v>
      </c>
      <c r="U34" s="25">
        <f t="shared" si="3"/>
        <v>4.3528123599106891E-3</v>
      </c>
    </row>
    <row r="35" spans="1:21" x14ac:dyDescent="0.55000000000000004">
      <c r="A35" s="1" t="s">
        <v>251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f t="shared" si="0"/>
        <v>0</v>
      </c>
      <c r="J35" s="12"/>
      <c r="K35" s="25">
        <f t="shared" si="1"/>
        <v>0</v>
      </c>
      <c r="L35" s="12"/>
      <c r="M35" s="12">
        <v>0</v>
      </c>
      <c r="N35" s="12"/>
      <c r="O35" s="12">
        <v>0</v>
      </c>
      <c r="P35" s="12"/>
      <c r="Q35" s="12">
        <v>260304567</v>
      </c>
      <c r="R35" s="12"/>
      <c r="S35" s="12">
        <f t="shared" si="2"/>
        <v>260304567</v>
      </c>
      <c r="U35" s="25">
        <f t="shared" si="3"/>
        <v>3.204327441183177E-5</v>
      </c>
    </row>
    <row r="36" spans="1:21" x14ac:dyDescent="0.55000000000000004">
      <c r="A36" s="1" t="s">
        <v>48</v>
      </c>
      <c r="C36" s="12">
        <v>0</v>
      </c>
      <c r="D36" s="12"/>
      <c r="E36" s="12">
        <v>10133815106</v>
      </c>
      <c r="F36" s="12"/>
      <c r="G36" s="12">
        <v>0</v>
      </c>
      <c r="H36" s="12"/>
      <c r="I36" s="12">
        <f t="shared" si="0"/>
        <v>10133815106</v>
      </c>
      <c r="J36" s="12"/>
      <c r="K36" s="25">
        <f t="shared" si="1"/>
        <v>2.3424649401462545E-3</v>
      </c>
      <c r="L36" s="12"/>
      <c r="M36" s="12">
        <v>548048048</v>
      </c>
      <c r="N36" s="12"/>
      <c r="O36" s="12">
        <v>10488966594</v>
      </c>
      <c r="P36" s="12"/>
      <c r="Q36" s="12">
        <v>0</v>
      </c>
      <c r="R36" s="12"/>
      <c r="S36" s="12">
        <f t="shared" si="2"/>
        <v>11037014642</v>
      </c>
      <c r="U36" s="25">
        <f t="shared" si="3"/>
        <v>1.3586472682248836E-3</v>
      </c>
    </row>
    <row r="37" spans="1:21" x14ac:dyDescent="0.55000000000000004">
      <c r="A37" s="1" t="s">
        <v>50</v>
      </c>
      <c r="C37" s="12">
        <v>0</v>
      </c>
      <c r="D37" s="12"/>
      <c r="E37" s="12">
        <v>146494890661</v>
      </c>
      <c r="F37" s="12"/>
      <c r="G37" s="12">
        <v>0</v>
      </c>
      <c r="H37" s="12"/>
      <c r="I37" s="12">
        <f t="shared" si="0"/>
        <v>146494890661</v>
      </c>
      <c r="J37" s="12"/>
      <c r="K37" s="25">
        <f t="shared" si="1"/>
        <v>3.3862779387081453E-2</v>
      </c>
      <c r="L37" s="12"/>
      <c r="M37" s="12">
        <v>76037571889</v>
      </c>
      <c r="N37" s="12"/>
      <c r="O37" s="12">
        <v>153034390125</v>
      </c>
      <c r="P37" s="12"/>
      <c r="Q37" s="12">
        <v>0</v>
      </c>
      <c r="R37" s="12"/>
      <c r="S37" s="12">
        <f t="shared" si="2"/>
        <v>229071962014</v>
      </c>
      <c r="U37" s="25">
        <f t="shared" si="3"/>
        <v>2.8198566869060374E-2</v>
      </c>
    </row>
    <row r="38" spans="1:21" x14ac:dyDescent="0.55000000000000004">
      <c r="A38" s="1" t="s">
        <v>70</v>
      </c>
      <c r="C38" s="12">
        <v>0</v>
      </c>
      <c r="D38" s="12"/>
      <c r="E38" s="12">
        <v>32992779026</v>
      </c>
      <c r="F38" s="12"/>
      <c r="G38" s="12">
        <v>0</v>
      </c>
      <c r="H38" s="12"/>
      <c r="I38" s="12">
        <f t="shared" si="0"/>
        <v>32992779026</v>
      </c>
      <c r="J38" s="12"/>
      <c r="K38" s="25">
        <f t="shared" si="1"/>
        <v>7.6263901934266933E-3</v>
      </c>
      <c r="L38" s="12"/>
      <c r="M38" s="12">
        <v>4790346960</v>
      </c>
      <c r="N38" s="12"/>
      <c r="O38" s="12">
        <v>31462186185</v>
      </c>
      <c r="P38" s="12"/>
      <c r="Q38" s="12">
        <v>0</v>
      </c>
      <c r="R38" s="12"/>
      <c r="S38" s="12">
        <f t="shared" si="2"/>
        <v>36252533145</v>
      </c>
      <c r="U38" s="25">
        <f t="shared" si="3"/>
        <v>4.4626564991818284E-3</v>
      </c>
    </row>
    <row r="39" spans="1:21" x14ac:dyDescent="0.55000000000000004">
      <c r="A39" s="1" t="s">
        <v>31</v>
      </c>
      <c r="C39" s="12">
        <v>0</v>
      </c>
      <c r="D39" s="12"/>
      <c r="E39" s="12">
        <v>18886989762</v>
      </c>
      <c r="F39" s="12"/>
      <c r="G39" s="12">
        <v>0</v>
      </c>
      <c r="H39" s="12"/>
      <c r="I39" s="12">
        <f t="shared" si="0"/>
        <v>18886989762</v>
      </c>
      <c r="J39" s="12"/>
      <c r="K39" s="25">
        <f t="shared" si="1"/>
        <v>4.3657902655231499E-3</v>
      </c>
      <c r="L39" s="12"/>
      <c r="M39" s="12">
        <v>4567973689</v>
      </c>
      <c r="N39" s="12"/>
      <c r="O39" s="12">
        <v>9254624984</v>
      </c>
      <c r="P39" s="12"/>
      <c r="Q39" s="12">
        <v>0</v>
      </c>
      <c r="R39" s="12"/>
      <c r="S39" s="12">
        <f t="shared" si="2"/>
        <v>13822598673</v>
      </c>
      <c r="U39" s="25">
        <f t="shared" si="3"/>
        <v>1.7015503318601427E-3</v>
      </c>
    </row>
    <row r="40" spans="1:21" x14ac:dyDescent="0.55000000000000004">
      <c r="A40" s="1" t="s">
        <v>27</v>
      </c>
      <c r="C40" s="12">
        <v>0</v>
      </c>
      <c r="D40" s="12"/>
      <c r="E40" s="12">
        <v>127785973984</v>
      </c>
      <c r="F40" s="12"/>
      <c r="G40" s="12">
        <v>0</v>
      </c>
      <c r="H40" s="12"/>
      <c r="I40" s="12">
        <f t="shared" si="0"/>
        <v>127785973984</v>
      </c>
      <c r="J40" s="12"/>
      <c r="K40" s="25">
        <f t="shared" si="1"/>
        <v>2.9538151305201186E-2</v>
      </c>
      <c r="L40" s="12"/>
      <c r="M40" s="12">
        <v>9396207732</v>
      </c>
      <c r="N40" s="12"/>
      <c r="O40" s="12">
        <v>210997446604</v>
      </c>
      <c r="P40" s="12"/>
      <c r="Q40" s="12">
        <v>0</v>
      </c>
      <c r="R40" s="12"/>
      <c r="S40" s="12">
        <f t="shared" si="2"/>
        <v>220393654336</v>
      </c>
      <c r="U40" s="25">
        <f t="shared" si="3"/>
        <v>2.7130274454673111E-2</v>
      </c>
    </row>
    <row r="41" spans="1:21" x14ac:dyDescent="0.55000000000000004">
      <c r="A41" s="1" t="s">
        <v>41</v>
      </c>
      <c r="C41" s="12">
        <v>0</v>
      </c>
      <c r="D41" s="12"/>
      <c r="E41" s="12">
        <v>8607126147</v>
      </c>
      <c r="F41" s="12"/>
      <c r="G41" s="12">
        <v>0</v>
      </c>
      <c r="H41" s="12"/>
      <c r="I41" s="12">
        <f t="shared" si="0"/>
        <v>8607126147</v>
      </c>
      <c r="J41" s="12"/>
      <c r="K41" s="25">
        <f t="shared" si="1"/>
        <v>1.9895657285898399E-3</v>
      </c>
      <c r="L41" s="12"/>
      <c r="M41" s="12">
        <v>4731840607</v>
      </c>
      <c r="N41" s="12"/>
      <c r="O41" s="12">
        <v>12603207147</v>
      </c>
      <c r="P41" s="12"/>
      <c r="Q41" s="12">
        <v>0</v>
      </c>
      <c r="R41" s="12"/>
      <c r="S41" s="12">
        <f t="shared" si="2"/>
        <v>17335047754</v>
      </c>
      <c r="U41" s="25">
        <f t="shared" si="3"/>
        <v>2.1339298750130266E-3</v>
      </c>
    </row>
    <row r="42" spans="1:21" x14ac:dyDescent="0.55000000000000004">
      <c r="A42" s="1" t="s">
        <v>39</v>
      </c>
      <c r="C42" s="12">
        <v>0</v>
      </c>
      <c r="D42" s="12"/>
      <c r="E42" s="12">
        <v>13295416623</v>
      </c>
      <c r="F42" s="12"/>
      <c r="G42" s="12">
        <v>0</v>
      </c>
      <c r="H42" s="12"/>
      <c r="I42" s="12">
        <f t="shared" si="0"/>
        <v>13295416623</v>
      </c>
      <c r="J42" s="12"/>
      <c r="K42" s="25">
        <f t="shared" si="1"/>
        <v>3.0732796067668073E-3</v>
      </c>
      <c r="L42" s="12"/>
      <c r="M42" s="12">
        <v>6083605214</v>
      </c>
      <c r="N42" s="12"/>
      <c r="O42" s="12">
        <v>2437537694</v>
      </c>
      <c r="P42" s="12"/>
      <c r="Q42" s="12">
        <v>0</v>
      </c>
      <c r="R42" s="12"/>
      <c r="S42" s="12">
        <f t="shared" si="2"/>
        <v>8521142908</v>
      </c>
      <c r="U42" s="25">
        <f t="shared" si="3"/>
        <v>1.0489455626934052E-3</v>
      </c>
    </row>
    <row r="43" spans="1:21" x14ac:dyDescent="0.55000000000000004">
      <c r="A43" s="1" t="s">
        <v>43</v>
      </c>
      <c r="C43" s="12">
        <v>0</v>
      </c>
      <c r="D43" s="12"/>
      <c r="E43" s="12">
        <v>81249274871</v>
      </c>
      <c r="F43" s="12"/>
      <c r="G43" s="12">
        <v>0</v>
      </c>
      <c r="H43" s="12"/>
      <c r="I43" s="12">
        <f t="shared" si="0"/>
        <v>81249274871</v>
      </c>
      <c r="J43" s="12"/>
      <c r="K43" s="25">
        <f t="shared" si="1"/>
        <v>1.8781039105887905E-2</v>
      </c>
      <c r="L43" s="12"/>
      <c r="M43" s="12">
        <v>18568778936</v>
      </c>
      <c r="N43" s="12"/>
      <c r="O43" s="12">
        <v>96108529893</v>
      </c>
      <c r="P43" s="12"/>
      <c r="Q43" s="12">
        <v>0</v>
      </c>
      <c r="R43" s="12"/>
      <c r="S43" s="12">
        <f t="shared" si="2"/>
        <v>114677308829</v>
      </c>
      <c r="U43" s="25">
        <f t="shared" si="3"/>
        <v>1.4116680771175351E-2</v>
      </c>
    </row>
    <row r="44" spans="1:21" x14ac:dyDescent="0.55000000000000004">
      <c r="A44" s="1" t="s">
        <v>16</v>
      </c>
      <c r="C44" s="12">
        <v>0</v>
      </c>
      <c r="D44" s="12"/>
      <c r="E44" s="12">
        <v>16107089175</v>
      </c>
      <c r="F44" s="12"/>
      <c r="G44" s="12">
        <v>0</v>
      </c>
      <c r="H44" s="12"/>
      <c r="I44" s="12">
        <f t="shared" si="0"/>
        <v>16107089175</v>
      </c>
      <c r="J44" s="12"/>
      <c r="K44" s="25">
        <f t="shared" si="1"/>
        <v>3.7232070336380538E-3</v>
      </c>
      <c r="L44" s="12"/>
      <c r="M44" s="12">
        <v>9402850436</v>
      </c>
      <c r="N44" s="12"/>
      <c r="O44" s="12">
        <v>34843440600</v>
      </c>
      <c r="P44" s="12"/>
      <c r="Q44" s="12">
        <v>0</v>
      </c>
      <c r="R44" s="12"/>
      <c r="S44" s="12">
        <f t="shared" si="2"/>
        <v>44246291036</v>
      </c>
      <c r="U44" s="25">
        <f t="shared" si="3"/>
        <v>5.4466814075233658E-3</v>
      </c>
    </row>
    <row r="45" spans="1:21" x14ac:dyDescent="0.55000000000000004">
      <c r="A45" s="1" t="s">
        <v>61</v>
      </c>
      <c r="C45" s="12">
        <v>0</v>
      </c>
      <c r="D45" s="12"/>
      <c r="E45" s="12">
        <v>47360285790</v>
      </c>
      <c r="F45" s="12"/>
      <c r="G45" s="12">
        <v>0</v>
      </c>
      <c r="H45" s="12"/>
      <c r="I45" s="12">
        <f t="shared" si="0"/>
        <v>47360285790</v>
      </c>
      <c r="J45" s="12"/>
      <c r="K45" s="25">
        <f t="shared" si="1"/>
        <v>1.0947486988656122E-2</v>
      </c>
      <c r="L45" s="12"/>
      <c r="M45" s="12">
        <v>7194585200</v>
      </c>
      <c r="N45" s="12"/>
      <c r="O45" s="12">
        <v>105744795985</v>
      </c>
      <c r="P45" s="12"/>
      <c r="Q45" s="12">
        <v>0</v>
      </c>
      <c r="R45" s="12"/>
      <c r="S45" s="12">
        <f t="shared" si="2"/>
        <v>112939381185</v>
      </c>
      <c r="U45" s="25">
        <f t="shared" si="3"/>
        <v>1.3902743332249815E-2</v>
      </c>
    </row>
    <row r="46" spans="1:21" x14ac:dyDescent="0.55000000000000004">
      <c r="A46" s="1" t="s">
        <v>17</v>
      </c>
      <c r="C46" s="12">
        <v>0</v>
      </c>
      <c r="D46" s="12"/>
      <c r="E46" s="12">
        <v>44558785707</v>
      </c>
      <c r="F46" s="12"/>
      <c r="G46" s="12">
        <v>0</v>
      </c>
      <c r="H46" s="12"/>
      <c r="I46" s="12">
        <f t="shared" si="0"/>
        <v>44558785707</v>
      </c>
      <c r="J46" s="12"/>
      <c r="K46" s="25">
        <f t="shared" si="1"/>
        <v>1.0299910961700699E-2</v>
      </c>
      <c r="L46" s="12"/>
      <c r="M46" s="12">
        <v>12493542765</v>
      </c>
      <c r="N46" s="12"/>
      <c r="O46" s="12">
        <v>51477180918</v>
      </c>
      <c r="P46" s="12"/>
      <c r="Q46" s="12">
        <v>0</v>
      </c>
      <c r="R46" s="12"/>
      <c r="S46" s="12">
        <f t="shared" si="2"/>
        <v>63970723683</v>
      </c>
      <c r="U46" s="25">
        <f t="shared" si="3"/>
        <v>7.8747425637669833E-3</v>
      </c>
    </row>
    <row r="47" spans="1:21" x14ac:dyDescent="0.55000000000000004">
      <c r="A47" s="1" t="s">
        <v>32</v>
      </c>
      <c r="C47" s="12">
        <v>0</v>
      </c>
      <c r="D47" s="12"/>
      <c r="E47" s="12">
        <v>28429830</v>
      </c>
      <c r="F47" s="12"/>
      <c r="G47" s="12">
        <v>0</v>
      </c>
      <c r="H47" s="12"/>
      <c r="I47" s="12">
        <f t="shared" si="0"/>
        <v>28429830</v>
      </c>
      <c r="J47" s="12"/>
      <c r="K47" s="25">
        <f t="shared" si="1"/>
        <v>6.571649406736096E-6</v>
      </c>
      <c r="L47" s="12"/>
      <c r="M47" s="12">
        <v>256771861</v>
      </c>
      <c r="N47" s="12"/>
      <c r="O47" s="12">
        <v>227986134</v>
      </c>
      <c r="P47" s="12"/>
      <c r="Q47" s="12">
        <v>0</v>
      </c>
      <c r="R47" s="12"/>
      <c r="S47" s="12">
        <f t="shared" si="2"/>
        <v>484757995</v>
      </c>
      <c r="U47" s="25">
        <f t="shared" si="3"/>
        <v>5.967330360790164E-5</v>
      </c>
    </row>
    <row r="48" spans="1:21" x14ac:dyDescent="0.55000000000000004">
      <c r="A48" s="1" t="s">
        <v>45</v>
      </c>
      <c r="C48" s="12">
        <v>44303289058</v>
      </c>
      <c r="D48" s="12"/>
      <c r="E48" s="12">
        <v>28060035080</v>
      </c>
      <c r="F48" s="12"/>
      <c r="G48" s="12">
        <v>0</v>
      </c>
      <c r="H48" s="12"/>
      <c r="I48" s="12">
        <f t="shared" si="0"/>
        <v>72363324138</v>
      </c>
      <c r="J48" s="12"/>
      <c r="K48" s="25">
        <f t="shared" si="1"/>
        <v>1.6727022150358956E-2</v>
      </c>
      <c r="L48" s="12"/>
      <c r="M48" s="12">
        <v>44303289058</v>
      </c>
      <c r="N48" s="12"/>
      <c r="O48" s="12">
        <v>27110135029</v>
      </c>
      <c r="P48" s="12"/>
      <c r="Q48" s="12">
        <v>0</v>
      </c>
      <c r="R48" s="12"/>
      <c r="S48" s="12">
        <f t="shared" si="2"/>
        <v>71413424087</v>
      </c>
      <c r="U48" s="25">
        <f t="shared" si="3"/>
        <v>8.7909327565054134E-3</v>
      </c>
    </row>
    <row r="49" spans="1:25" x14ac:dyDescent="0.55000000000000004">
      <c r="A49" s="1" t="s">
        <v>52</v>
      </c>
      <c r="C49" s="12">
        <v>0</v>
      </c>
      <c r="D49" s="12"/>
      <c r="E49" s="12">
        <v>10541310997</v>
      </c>
      <c r="F49" s="12"/>
      <c r="G49" s="12">
        <v>0</v>
      </c>
      <c r="H49" s="12"/>
      <c r="I49" s="12">
        <f t="shared" si="0"/>
        <v>10541310997</v>
      </c>
      <c r="J49" s="12"/>
      <c r="K49" s="25">
        <f t="shared" si="1"/>
        <v>2.436658965588459E-3</v>
      </c>
      <c r="L49" s="12"/>
      <c r="M49" s="12">
        <v>8039159484</v>
      </c>
      <c r="N49" s="12"/>
      <c r="O49" s="12">
        <v>28898422924</v>
      </c>
      <c r="P49" s="12"/>
      <c r="Q49" s="12">
        <v>0</v>
      </c>
      <c r="R49" s="12"/>
      <c r="S49" s="12">
        <f t="shared" si="2"/>
        <v>36937582408</v>
      </c>
      <c r="U49" s="25">
        <f t="shared" si="3"/>
        <v>4.5469854903052616E-3</v>
      </c>
    </row>
    <row r="50" spans="1:25" x14ac:dyDescent="0.55000000000000004">
      <c r="A50" s="1" t="s">
        <v>33</v>
      </c>
      <c r="C50" s="12">
        <v>0</v>
      </c>
      <c r="D50" s="12"/>
      <c r="E50" s="12">
        <v>-58864316292</v>
      </c>
      <c r="F50" s="12"/>
      <c r="G50" s="12">
        <v>0</v>
      </c>
      <c r="H50" s="12"/>
      <c r="I50" s="12">
        <f t="shared" si="0"/>
        <v>-58864316292</v>
      </c>
      <c r="J50" s="12"/>
      <c r="K50" s="25">
        <f t="shared" si="1"/>
        <v>-1.3606681757796221E-2</v>
      </c>
      <c r="L50" s="12"/>
      <c r="M50" s="12">
        <v>33235445480</v>
      </c>
      <c r="N50" s="12"/>
      <c r="O50" s="12">
        <v>8234177117</v>
      </c>
      <c r="P50" s="12"/>
      <c r="Q50" s="12">
        <v>0</v>
      </c>
      <c r="R50" s="12"/>
      <c r="S50" s="12">
        <f t="shared" si="2"/>
        <v>41469622597</v>
      </c>
      <c r="U50" s="25">
        <f t="shared" si="3"/>
        <v>5.1048758458040067E-3</v>
      </c>
    </row>
    <row r="51" spans="1:25" x14ac:dyDescent="0.55000000000000004">
      <c r="A51" s="1" t="s">
        <v>68</v>
      </c>
      <c r="C51" s="12">
        <v>0</v>
      </c>
      <c r="D51" s="12"/>
      <c r="E51" s="12">
        <v>213311873918</v>
      </c>
      <c r="F51" s="12"/>
      <c r="G51" s="12">
        <v>0</v>
      </c>
      <c r="H51" s="12"/>
      <c r="I51" s="12">
        <f t="shared" si="0"/>
        <v>213311873918</v>
      </c>
      <c r="J51" s="12"/>
      <c r="K51" s="25">
        <f t="shared" si="1"/>
        <v>4.9307746464997845E-2</v>
      </c>
      <c r="L51" s="12"/>
      <c r="M51" s="12">
        <v>74772606600</v>
      </c>
      <c r="N51" s="12"/>
      <c r="O51" s="12">
        <v>270388875223</v>
      </c>
      <c r="P51" s="12"/>
      <c r="Q51" s="12">
        <v>0</v>
      </c>
      <c r="R51" s="12"/>
      <c r="S51" s="12">
        <f t="shared" si="2"/>
        <v>345161481823</v>
      </c>
      <c r="U51" s="25">
        <f t="shared" si="3"/>
        <v>4.248908963033627E-2</v>
      </c>
    </row>
    <row r="52" spans="1:25" x14ac:dyDescent="0.55000000000000004">
      <c r="A52" s="1" t="s">
        <v>15</v>
      </c>
      <c r="C52" s="19">
        <v>845408835</v>
      </c>
      <c r="D52" s="12"/>
      <c r="E52" s="12">
        <v>7930109643</v>
      </c>
      <c r="F52" s="12"/>
      <c r="G52" s="12">
        <v>0</v>
      </c>
      <c r="H52" s="12"/>
      <c r="I52" s="12">
        <f t="shared" si="0"/>
        <v>8775518478</v>
      </c>
      <c r="J52" s="12"/>
      <c r="K52" s="25">
        <f t="shared" si="1"/>
        <v>2.0284901738684457E-3</v>
      </c>
      <c r="L52" s="12"/>
      <c r="M52" s="12">
        <v>1616919185</v>
      </c>
      <c r="N52" s="12"/>
      <c r="O52" s="12">
        <v>19304608686</v>
      </c>
      <c r="P52" s="12"/>
      <c r="Q52" s="12">
        <v>0</v>
      </c>
      <c r="R52" s="12"/>
      <c r="S52" s="12">
        <f t="shared" si="2"/>
        <v>20921527871</v>
      </c>
      <c r="U52" s="25">
        <f t="shared" si="3"/>
        <v>2.5754225767588611E-3</v>
      </c>
      <c r="Y52" s="16"/>
    </row>
    <row r="53" spans="1:25" x14ac:dyDescent="0.55000000000000004">
      <c r="A53" s="1" t="s">
        <v>23</v>
      </c>
      <c r="C53" s="12">
        <v>0</v>
      </c>
      <c r="D53" s="12"/>
      <c r="E53" s="12">
        <v>33686112675</v>
      </c>
      <c r="F53" s="12"/>
      <c r="G53" s="12">
        <v>0</v>
      </c>
      <c r="H53" s="12"/>
      <c r="I53" s="12">
        <f t="shared" si="0"/>
        <v>33686112675</v>
      </c>
      <c r="J53" s="12"/>
      <c r="K53" s="25">
        <f t="shared" si="1"/>
        <v>7.7866565637539527E-3</v>
      </c>
      <c r="L53" s="12"/>
      <c r="M53" s="12">
        <v>14664230369</v>
      </c>
      <c r="N53" s="12"/>
      <c r="O53" s="12">
        <v>58416919074</v>
      </c>
      <c r="P53" s="12"/>
      <c r="Q53" s="12">
        <v>0</v>
      </c>
      <c r="R53" s="12"/>
      <c r="S53" s="12">
        <f t="shared" si="2"/>
        <v>73081149443</v>
      </c>
      <c r="U53" s="25">
        <f t="shared" si="3"/>
        <v>8.9962283525134457E-3</v>
      </c>
    </row>
    <row r="54" spans="1:25" x14ac:dyDescent="0.55000000000000004">
      <c r="A54" s="1" t="s">
        <v>47</v>
      </c>
      <c r="C54" s="12">
        <v>18970303605</v>
      </c>
      <c r="D54" s="12"/>
      <c r="E54" s="12">
        <v>14356070100</v>
      </c>
      <c r="F54" s="12"/>
      <c r="G54" s="12">
        <v>0</v>
      </c>
      <c r="H54" s="12"/>
      <c r="I54" s="12">
        <f t="shared" si="0"/>
        <v>33326373705</v>
      </c>
      <c r="J54" s="12"/>
      <c r="K54" s="25">
        <f t="shared" si="1"/>
        <v>7.7035017088434464E-3</v>
      </c>
      <c r="L54" s="12"/>
      <c r="M54" s="12">
        <v>18970303605</v>
      </c>
      <c r="N54" s="12"/>
      <c r="O54" s="12">
        <v>29702214000</v>
      </c>
      <c r="P54" s="12"/>
      <c r="Q54" s="12">
        <v>0</v>
      </c>
      <c r="R54" s="12"/>
      <c r="S54" s="12">
        <f t="shared" si="2"/>
        <v>48672517605</v>
      </c>
      <c r="U54" s="25">
        <f t="shared" si="3"/>
        <v>5.9915461949299103E-3</v>
      </c>
    </row>
    <row r="55" spans="1:25" x14ac:dyDescent="0.55000000000000004">
      <c r="A55" s="1" t="s">
        <v>44</v>
      </c>
      <c r="C55" s="12">
        <v>0</v>
      </c>
      <c r="D55" s="12"/>
      <c r="E55" s="12">
        <v>7210068042</v>
      </c>
      <c r="F55" s="12"/>
      <c r="G55" s="12">
        <v>0</v>
      </c>
      <c r="H55" s="12"/>
      <c r="I55" s="12">
        <f t="shared" si="0"/>
        <v>7210068042</v>
      </c>
      <c r="J55" s="12"/>
      <c r="K55" s="25">
        <f t="shared" si="1"/>
        <v>1.6666311184673347E-3</v>
      </c>
      <c r="L55" s="12"/>
      <c r="M55" s="12">
        <v>744198000</v>
      </c>
      <c r="N55" s="12"/>
      <c r="O55" s="12">
        <v>6434467868</v>
      </c>
      <c r="P55" s="12"/>
      <c r="Q55" s="12">
        <v>0</v>
      </c>
      <c r="R55" s="12"/>
      <c r="S55" s="12">
        <f t="shared" si="2"/>
        <v>7178665868</v>
      </c>
      <c r="U55" s="25">
        <f t="shared" si="3"/>
        <v>8.8368776226340482E-4</v>
      </c>
    </row>
    <row r="56" spans="1:25" x14ac:dyDescent="0.55000000000000004">
      <c r="A56" s="1" t="s">
        <v>42</v>
      </c>
      <c r="C56" s="12">
        <v>0</v>
      </c>
      <c r="D56" s="12"/>
      <c r="E56" s="12">
        <v>10859165085</v>
      </c>
      <c r="F56" s="12"/>
      <c r="G56" s="12">
        <v>0</v>
      </c>
      <c r="H56" s="12"/>
      <c r="I56" s="12">
        <f t="shared" si="0"/>
        <v>10859165085</v>
      </c>
      <c r="J56" s="12"/>
      <c r="K56" s="25">
        <f t="shared" si="1"/>
        <v>2.5101319912391169E-3</v>
      </c>
      <c r="L56" s="12"/>
      <c r="M56" s="12">
        <v>10731310638</v>
      </c>
      <c r="N56" s="12"/>
      <c r="O56" s="12">
        <v>17254293260</v>
      </c>
      <c r="P56" s="12"/>
      <c r="Q56" s="12">
        <v>0</v>
      </c>
      <c r="R56" s="12"/>
      <c r="S56" s="12">
        <f t="shared" si="2"/>
        <v>27985603898</v>
      </c>
      <c r="U56" s="25">
        <f t="shared" si="3"/>
        <v>3.4450044254676596E-3</v>
      </c>
    </row>
    <row r="57" spans="1:25" x14ac:dyDescent="0.55000000000000004">
      <c r="A57" s="1" t="s">
        <v>82</v>
      </c>
      <c r="C57" s="12">
        <v>0</v>
      </c>
      <c r="D57" s="12"/>
      <c r="E57" s="12">
        <v>125875834070</v>
      </c>
      <c r="F57" s="12"/>
      <c r="G57" s="12">
        <v>0</v>
      </c>
      <c r="H57" s="12"/>
      <c r="I57" s="12">
        <f t="shared" si="0"/>
        <v>125875834070</v>
      </c>
      <c r="J57" s="12"/>
      <c r="K57" s="25">
        <f t="shared" si="1"/>
        <v>2.9096616134831856E-2</v>
      </c>
      <c r="L57" s="12"/>
      <c r="M57" s="12">
        <v>0</v>
      </c>
      <c r="N57" s="12"/>
      <c r="O57" s="12">
        <v>125875834070</v>
      </c>
      <c r="P57" s="12"/>
      <c r="Q57" s="12">
        <v>0</v>
      </c>
      <c r="R57" s="12"/>
      <c r="S57" s="12">
        <f t="shared" si="2"/>
        <v>125875834070</v>
      </c>
      <c r="U57" s="25">
        <f t="shared" si="3"/>
        <v>1.5495209859008019E-2</v>
      </c>
    </row>
    <row r="58" spans="1:25" x14ac:dyDescent="0.55000000000000004">
      <c r="A58" s="1" t="s">
        <v>74</v>
      </c>
      <c r="C58" s="12">
        <v>0</v>
      </c>
      <c r="D58" s="12"/>
      <c r="E58" s="12">
        <v>-649194238</v>
      </c>
      <c r="F58" s="12"/>
      <c r="G58" s="12">
        <v>0</v>
      </c>
      <c r="H58" s="12"/>
      <c r="I58" s="12">
        <f t="shared" si="0"/>
        <v>-649194238</v>
      </c>
      <c r="J58" s="12"/>
      <c r="K58" s="25">
        <f t="shared" si="1"/>
        <v>-1.5006339921867955E-4</v>
      </c>
      <c r="L58" s="12"/>
      <c r="M58" s="12">
        <v>0</v>
      </c>
      <c r="N58" s="12"/>
      <c r="O58" s="12">
        <v>-649194238</v>
      </c>
      <c r="P58" s="12"/>
      <c r="Q58" s="12">
        <v>0</v>
      </c>
      <c r="R58" s="12"/>
      <c r="S58" s="12">
        <f t="shared" si="2"/>
        <v>-649194238</v>
      </c>
      <c r="U58" s="25">
        <f t="shared" si="3"/>
        <v>-7.9915267544322522E-5</v>
      </c>
    </row>
    <row r="59" spans="1:25" x14ac:dyDescent="0.55000000000000004">
      <c r="A59" s="1" t="s">
        <v>37</v>
      </c>
      <c r="C59" s="12">
        <v>0</v>
      </c>
      <c r="D59" s="12"/>
      <c r="E59" s="12">
        <v>9800783189</v>
      </c>
      <c r="F59" s="12"/>
      <c r="G59" s="12">
        <v>0</v>
      </c>
      <c r="H59" s="12"/>
      <c r="I59" s="12">
        <f t="shared" si="0"/>
        <v>9800783189</v>
      </c>
      <c r="J59" s="12"/>
      <c r="K59" s="25">
        <f t="shared" si="1"/>
        <v>2.265483509030513E-3</v>
      </c>
      <c r="L59" s="12"/>
      <c r="M59" s="12">
        <v>0</v>
      </c>
      <c r="N59" s="12"/>
      <c r="O59" s="12">
        <v>149573721660</v>
      </c>
      <c r="P59" s="12"/>
      <c r="Q59" s="12">
        <v>0</v>
      </c>
      <c r="R59" s="12"/>
      <c r="S59" s="12">
        <f t="shared" si="2"/>
        <v>149573721660</v>
      </c>
      <c r="U59" s="25">
        <f t="shared" si="3"/>
        <v>1.8412399994312531E-2</v>
      </c>
    </row>
    <row r="60" spans="1:25" x14ac:dyDescent="0.55000000000000004">
      <c r="A60" s="1" t="s">
        <v>36</v>
      </c>
      <c r="C60" s="12">
        <v>0</v>
      </c>
      <c r="D60" s="12"/>
      <c r="E60" s="12">
        <v>3347463375</v>
      </c>
      <c r="F60" s="12"/>
      <c r="G60" s="12">
        <v>0</v>
      </c>
      <c r="H60" s="12"/>
      <c r="I60" s="12">
        <f t="shared" si="0"/>
        <v>3347463375</v>
      </c>
      <c r="J60" s="12"/>
      <c r="K60" s="25">
        <f t="shared" si="1"/>
        <v>7.7377725095048263E-4</v>
      </c>
      <c r="L60" s="12"/>
      <c r="M60" s="12">
        <v>0</v>
      </c>
      <c r="N60" s="12"/>
      <c r="O60" s="12">
        <v>18140282250</v>
      </c>
      <c r="P60" s="12"/>
      <c r="Q60" s="12">
        <v>0</v>
      </c>
      <c r="R60" s="12"/>
      <c r="S60" s="12">
        <f t="shared" si="2"/>
        <v>18140282250</v>
      </c>
      <c r="U60" s="25">
        <f t="shared" si="3"/>
        <v>2.2330535677648373E-3</v>
      </c>
    </row>
    <row r="61" spans="1:25" x14ac:dyDescent="0.55000000000000004">
      <c r="A61" s="1" t="s">
        <v>84</v>
      </c>
      <c r="C61" s="12">
        <v>0</v>
      </c>
      <c r="D61" s="12"/>
      <c r="E61" s="12">
        <v>540324538</v>
      </c>
      <c r="F61" s="12"/>
      <c r="G61" s="12">
        <v>0</v>
      </c>
      <c r="H61" s="12"/>
      <c r="I61" s="12">
        <f t="shared" si="0"/>
        <v>540324538</v>
      </c>
      <c r="J61" s="12"/>
      <c r="K61" s="25">
        <f t="shared" si="1"/>
        <v>1.2489780732395008E-4</v>
      </c>
      <c r="L61" s="12"/>
      <c r="M61" s="12">
        <v>0</v>
      </c>
      <c r="N61" s="12"/>
      <c r="O61" s="12">
        <v>540324538</v>
      </c>
      <c r="P61" s="12"/>
      <c r="Q61" s="12">
        <v>0</v>
      </c>
      <c r="R61" s="12"/>
      <c r="S61" s="12">
        <f t="shared" si="2"/>
        <v>540324538</v>
      </c>
      <c r="U61" s="25">
        <f t="shared" si="3"/>
        <v>6.6513498561015353E-5</v>
      </c>
    </row>
    <row r="62" spans="1:25" x14ac:dyDescent="0.55000000000000004">
      <c r="A62" s="1" t="s">
        <v>69</v>
      </c>
      <c r="C62" s="12">
        <v>0</v>
      </c>
      <c r="D62" s="12"/>
      <c r="E62" s="12">
        <v>8981241750</v>
      </c>
      <c r="F62" s="12"/>
      <c r="G62" s="12">
        <v>0</v>
      </c>
      <c r="H62" s="12"/>
      <c r="I62" s="12">
        <f t="shared" si="0"/>
        <v>8981241750</v>
      </c>
      <c r="J62" s="12"/>
      <c r="K62" s="25">
        <f t="shared" si="1"/>
        <v>2.0760437898552668E-3</v>
      </c>
      <c r="L62" s="12"/>
      <c r="M62" s="12">
        <v>0</v>
      </c>
      <c r="N62" s="12"/>
      <c r="O62" s="12">
        <v>19862361563</v>
      </c>
      <c r="P62" s="12"/>
      <c r="Q62" s="12">
        <v>0</v>
      </c>
      <c r="R62" s="12"/>
      <c r="S62" s="12">
        <f t="shared" si="2"/>
        <v>19862361563</v>
      </c>
      <c r="U62" s="25">
        <f t="shared" si="3"/>
        <v>2.445040090403903E-3</v>
      </c>
    </row>
    <row r="63" spans="1:25" x14ac:dyDescent="0.55000000000000004">
      <c r="A63" s="1" t="s">
        <v>76</v>
      </c>
      <c r="C63" s="12">
        <v>0</v>
      </c>
      <c r="D63" s="12"/>
      <c r="E63" s="12">
        <v>246786647</v>
      </c>
      <c r="F63" s="12"/>
      <c r="G63" s="12">
        <v>0</v>
      </c>
      <c r="H63" s="12"/>
      <c r="I63" s="12">
        <f t="shared" si="0"/>
        <v>246786647</v>
      </c>
      <c r="J63" s="12"/>
      <c r="K63" s="25">
        <f t="shared" si="1"/>
        <v>5.7045551181556146E-5</v>
      </c>
      <c r="L63" s="12"/>
      <c r="M63" s="12">
        <v>0</v>
      </c>
      <c r="N63" s="12"/>
      <c r="O63" s="12">
        <v>246786647</v>
      </c>
      <c r="P63" s="12"/>
      <c r="Q63" s="12">
        <v>0</v>
      </c>
      <c r="R63" s="12"/>
      <c r="S63" s="12">
        <f t="shared" si="2"/>
        <v>246786647</v>
      </c>
      <c r="U63" s="25">
        <f t="shared" si="3"/>
        <v>3.0379229769706115E-5</v>
      </c>
    </row>
    <row r="64" spans="1:25" x14ac:dyDescent="0.55000000000000004">
      <c r="A64" s="1" t="s">
        <v>81</v>
      </c>
      <c r="C64" s="12">
        <v>0</v>
      </c>
      <c r="D64" s="12"/>
      <c r="E64" s="12">
        <v>77761908491</v>
      </c>
      <c r="F64" s="12"/>
      <c r="G64" s="12">
        <v>0</v>
      </c>
      <c r="H64" s="12"/>
      <c r="I64" s="12">
        <f t="shared" si="0"/>
        <v>77761908491</v>
      </c>
      <c r="J64" s="12"/>
      <c r="K64" s="25">
        <f t="shared" si="1"/>
        <v>1.7974922811763095E-2</v>
      </c>
      <c r="L64" s="12"/>
      <c r="M64" s="12">
        <v>0</v>
      </c>
      <c r="N64" s="12"/>
      <c r="O64" s="12">
        <v>77761908491</v>
      </c>
      <c r="P64" s="12"/>
      <c r="Q64" s="12">
        <v>0</v>
      </c>
      <c r="R64" s="12"/>
      <c r="S64" s="12">
        <f t="shared" si="2"/>
        <v>77761908491</v>
      </c>
      <c r="U64" s="25">
        <f t="shared" si="3"/>
        <v>9.5724258751282848E-3</v>
      </c>
    </row>
    <row r="65" spans="1:21" x14ac:dyDescent="0.55000000000000004">
      <c r="A65" s="1" t="s">
        <v>30</v>
      </c>
      <c r="C65" s="12">
        <v>0</v>
      </c>
      <c r="D65" s="12"/>
      <c r="E65" s="12">
        <v>337977000</v>
      </c>
      <c r="F65" s="12"/>
      <c r="G65" s="12">
        <v>0</v>
      </c>
      <c r="H65" s="12"/>
      <c r="I65" s="12">
        <f t="shared" si="0"/>
        <v>337977000</v>
      </c>
      <c r="J65" s="12"/>
      <c r="K65" s="25">
        <f t="shared" si="1"/>
        <v>7.8124503436722824E-5</v>
      </c>
      <c r="L65" s="12"/>
      <c r="M65" s="12">
        <v>0</v>
      </c>
      <c r="N65" s="12"/>
      <c r="O65" s="12">
        <v>969198750</v>
      </c>
      <c r="P65" s="12"/>
      <c r="Q65" s="12">
        <v>0</v>
      </c>
      <c r="R65" s="12"/>
      <c r="S65" s="12">
        <f t="shared" si="2"/>
        <v>969198750</v>
      </c>
      <c r="U65" s="25">
        <f t="shared" si="3"/>
        <v>1.1930755523722463E-4</v>
      </c>
    </row>
    <row r="66" spans="1:21" x14ac:dyDescent="0.55000000000000004">
      <c r="A66" s="1" t="s">
        <v>28</v>
      </c>
      <c r="C66" s="12">
        <v>0</v>
      </c>
      <c r="D66" s="12"/>
      <c r="E66" s="12">
        <v>139322436616</v>
      </c>
      <c r="F66" s="12"/>
      <c r="G66" s="12">
        <v>0</v>
      </c>
      <c r="H66" s="12"/>
      <c r="I66" s="12">
        <f t="shared" si="0"/>
        <v>139322436616</v>
      </c>
      <c r="J66" s="12"/>
      <c r="K66" s="25">
        <f t="shared" si="1"/>
        <v>3.2204842868654639E-2</v>
      </c>
      <c r="L66" s="12"/>
      <c r="M66" s="12">
        <v>0</v>
      </c>
      <c r="N66" s="12"/>
      <c r="O66" s="12">
        <v>184048511140</v>
      </c>
      <c r="P66" s="12"/>
      <c r="Q66" s="12">
        <v>0</v>
      </c>
      <c r="R66" s="12"/>
      <c r="S66" s="12">
        <f t="shared" si="2"/>
        <v>184048511140</v>
      </c>
      <c r="U66" s="25">
        <f t="shared" si="3"/>
        <v>2.2656217735696111E-2</v>
      </c>
    </row>
    <row r="67" spans="1:21" x14ac:dyDescent="0.55000000000000004">
      <c r="A67" s="1" t="s">
        <v>60</v>
      </c>
      <c r="C67" s="12">
        <v>0</v>
      </c>
      <c r="D67" s="12"/>
      <c r="E67" s="12">
        <v>491952711</v>
      </c>
      <c r="F67" s="12"/>
      <c r="G67" s="12">
        <v>0</v>
      </c>
      <c r="H67" s="12"/>
      <c r="I67" s="12">
        <f t="shared" si="0"/>
        <v>491952711</v>
      </c>
      <c r="J67" s="12"/>
      <c r="K67" s="25">
        <f t="shared" si="1"/>
        <v>1.1371649923286084E-4</v>
      </c>
      <c r="L67" s="12"/>
      <c r="M67" s="12">
        <v>0</v>
      </c>
      <c r="N67" s="12"/>
      <c r="O67" s="12">
        <v>522401516</v>
      </c>
      <c r="P67" s="12"/>
      <c r="Q67" s="12">
        <v>0</v>
      </c>
      <c r="R67" s="12"/>
      <c r="S67" s="12">
        <f t="shared" si="2"/>
        <v>522401516</v>
      </c>
      <c r="U67" s="25">
        <f t="shared" si="3"/>
        <v>6.4307189548253008E-5</v>
      </c>
    </row>
    <row r="68" spans="1:21" x14ac:dyDescent="0.55000000000000004">
      <c r="A68" s="1" t="s">
        <v>21</v>
      </c>
      <c r="C68" s="12">
        <v>0</v>
      </c>
      <c r="D68" s="12"/>
      <c r="E68" s="12">
        <v>38078851316</v>
      </c>
      <c r="F68" s="12"/>
      <c r="G68" s="12">
        <v>0</v>
      </c>
      <c r="H68" s="12"/>
      <c r="I68" s="12">
        <f t="shared" si="0"/>
        <v>38078851316</v>
      </c>
      <c r="J68" s="12"/>
      <c r="K68" s="25">
        <f t="shared" si="1"/>
        <v>8.8020526559597235E-3</v>
      </c>
      <c r="L68" s="12"/>
      <c r="M68" s="12">
        <v>0</v>
      </c>
      <c r="N68" s="12"/>
      <c r="O68" s="12">
        <v>43774828358</v>
      </c>
      <c r="P68" s="12"/>
      <c r="Q68" s="12">
        <v>0</v>
      </c>
      <c r="R68" s="12"/>
      <c r="S68" s="12">
        <f t="shared" si="2"/>
        <v>43774828358</v>
      </c>
      <c r="U68" s="25">
        <f t="shared" si="3"/>
        <v>5.3886447463145325E-3</v>
      </c>
    </row>
    <row r="69" spans="1:21" x14ac:dyDescent="0.55000000000000004">
      <c r="A69" s="1" t="s">
        <v>46</v>
      </c>
      <c r="C69" s="12">
        <v>0</v>
      </c>
      <c r="D69" s="12"/>
      <c r="E69" s="12">
        <v>10795383000</v>
      </c>
      <c r="F69" s="12"/>
      <c r="G69" s="12">
        <v>0</v>
      </c>
      <c r="H69" s="12"/>
      <c r="I69" s="12">
        <f t="shared" si="0"/>
        <v>10795383000</v>
      </c>
      <c r="J69" s="12"/>
      <c r="K69" s="25">
        <f t="shared" si="1"/>
        <v>2.4953885509494409E-3</v>
      </c>
      <c r="L69" s="12"/>
      <c r="M69" s="12">
        <v>0</v>
      </c>
      <c r="N69" s="12"/>
      <c r="O69" s="12">
        <v>28950712200</v>
      </c>
      <c r="P69" s="12"/>
      <c r="Q69" s="12">
        <v>0</v>
      </c>
      <c r="R69" s="12"/>
      <c r="S69" s="12">
        <f t="shared" si="2"/>
        <v>28950712200</v>
      </c>
      <c r="U69" s="25">
        <f t="shared" si="3"/>
        <v>3.56380844997839E-3</v>
      </c>
    </row>
    <row r="70" spans="1:21" x14ac:dyDescent="0.55000000000000004">
      <c r="A70" s="1" t="s">
        <v>78</v>
      </c>
      <c r="C70" s="12">
        <v>0</v>
      </c>
      <c r="D70" s="12"/>
      <c r="E70" s="12">
        <v>45184721</v>
      </c>
      <c r="F70" s="12"/>
      <c r="G70" s="12">
        <v>0</v>
      </c>
      <c r="H70" s="12"/>
      <c r="I70" s="12">
        <f t="shared" si="0"/>
        <v>45184721</v>
      </c>
      <c r="J70" s="12"/>
      <c r="K70" s="25">
        <f t="shared" si="1"/>
        <v>1.0444597978714119E-5</v>
      </c>
      <c r="L70" s="12"/>
      <c r="M70" s="12">
        <v>0</v>
      </c>
      <c r="N70" s="12"/>
      <c r="O70" s="12">
        <v>45184721</v>
      </c>
      <c r="P70" s="12"/>
      <c r="Q70" s="12">
        <v>0</v>
      </c>
      <c r="R70" s="12"/>
      <c r="S70" s="12">
        <f t="shared" si="2"/>
        <v>45184721</v>
      </c>
      <c r="U70" s="25">
        <f t="shared" si="3"/>
        <v>5.5622013509469378E-6</v>
      </c>
    </row>
    <row r="71" spans="1:21" x14ac:dyDescent="0.55000000000000004">
      <c r="A71" s="1" t="s">
        <v>83</v>
      </c>
      <c r="C71" s="12">
        <v>0</v>
      </c>
      <c r="D71" s="12"/>
      <c r="E71" s="12">
        <v>239301501</v>
      </c>
      <c r="F71" s="12"/>
      <c r="G71" s="12">
        <v>0</v>
      </c>
      <c r="H71" s="12"/>
      <c r="I71" s="12">
        <f t="shared" si="0"/>
        <v>239301501</v>
      </c>
      <c r="J71" s="12"/>
      <c r="K71" s="25">
        <f t="shared" si="1"/>
        <v>5.5315334881626351E-5</v>
      </c>
      <c r="L71" s="12"/>
      <c r="M71" s="12">
        <v>0</v>
      </c>
      <c r="N71" s="12"/>
      <c r="O71" s="12">
        <v>239301501</v>
      </c>
      <c r="P71" s="12"/>
      <c r="Q71" s="12">
        <v>0</v>
      </c>
      <c r="R71" s="12"/>
      <c r="S71" s="12">
        <f t="shared" si="2"/>
        <v>239301501</v>
      </c>
      <c r="U71" s="25">
        <f t="shared" si="3"/>
        <v>2.945781455961253E-5</v>
      </c>
    </row>
    <row r="72" spans="1:21" x14ac:dyDescent="0.55000000000000004">
      <c r="A72" s="1" t="s">
        <v>80</v>
      </c>
      <c r="C72" s="12">
        <v>0</v>
      </c>
      <c r="D72" s="12"/>
      <c r="E72" s="12">
        <v>15022347010</v>
      </c>
      <c r="F72" s="12"/>
      <c r="G72" s="12">
        <v>0</v>
      </c>
      <c r="H72" s="12"/>
      <c r="I72" s="12">
        <f t="shared" si="0"/>
        <v>15022347010</v>
      </c>
      <c r="J72" s="12"/>
      <c r="K72" s="25">
        <f t="shared" si="1"/>
        <v>3.4724652879053542E-3</v>
      </c>
      <c r="L72" s="12"/>
      <c r="M72" s="12">
        <v>0</v>
      </c>
      <c r="N72" s="12"/>
      <c r="O72" s="12">
        <v>15022347010</v>
      </c>
      <c r="P72" s="12"/>
      <c r="Q72" s="12">
        <v>0</v>
      </c>
      <c r="R72" s="12"/>
      <c r="S72" s="12">
        <f t="shared" si="2"/>
        <v>15022347010</v>
      </c>
      <c r="U72" s="25">
        <f t="shared" si="3"/>
        <v>1.8492383483659377E-3</v>
      </c>
    </row>
    <row r="73" spans="1:21" x14ac:dyDescent="0.55000000000000004">
      <c r="A73" s="1" t="s">
        <v>49</v>
      </c>
      <c r="C73" s="12">
        <v>0</v>
      </c>
      <c r="D73" s="12"/>
      <c r="E73" s="12">
        <v>6193420096</v>
      </c>
      <c r="F73" s="12"/>
      <c r="G73" s="12">
        <v>0</v>
      </c>
      <c r="H73" s="12"/>
      <c r="I73" s="12">
        <f t="shared" ref="I73:I84" si="4">C73+E73+G73</f>
        <v>6193420096</v>
      </c>
      <c r="J73" s="12"/>
      <c r="K73" s="25">
        <f t="shared" ref="K73:K85" si="5">I73/$I$86</f>
        <v>1.4316295770866662E-3</v>
      </c>
      <c r="L73" s="12"/>
      <c r="M73" s="12">
        <v>0</v>
      </c>
      <c r="N73" s="12"/>
      <c r="O73" s="12">
        <v>11852156442</v>
      </c>
      <c r="P73" s="12"/>
      <c r="Q73" s="12">
        <v>0</v>
      </c>
      <c r="R73" s="12"/>
      <c r="S73" s="12">
        <f t="shared" ref="S73:S85" si="6">M73+O73+Q73</f>
        <v>11852156442</v>
      </c>
      <c r="U73" s="25">
        <f t="shared" ref="U73:U85" si="7">S73/$S$86</f>
        <v>1.4589905418100702E-3</v>
      </c>
    </row>
    <row r="74" spans="1:21" x14ac:dyDescent="0.55000000000000004">
      <c r="A74" s="1" t="s">
        <v>51</v>
      </c>
      <c r="C74" s="12">
        <v>0</v>
      </c>
      <c r="D74" s="12"/>
      <c r="E74" s="12">
        <v>189783752055</v>
      </c>
      <c r="F74" s="12"/>
      <c r="G74" s="12">
        <v>0</v>
      </c>
      <c r="H74" s="12"/>
      <c r="I74" s="12">
        <f t="shared" si="4"/>
        <v>189783752055</v>
      </c>
      <c r="J74" s="12"/>
      <c r="K74" s="25">
        <f t="shared" si="5"/>
        <v>4.3869143135938246E-2</v>
      </c>
      <c r="L74" s="12"/>
      <c r="M74" s="12">
        <v>0</v>
      </c>
      <c r="N74" s="12"/>
      <c r="O74" s="12">
        <v>381184103355</v>
      </c>
      <c r="P74" s="12"/>
      <c r="Q74" s="12">
        <v>0</v>
      </c>
      <c r="R74" s="12"/>
      <c r="S74" s="12">
        <f t="shared" si="6"/>
        <v>381184103355</v>
      </c>
      <c r="U74" s="25">
        <f t="shared" si="7"/>
        <v>4.6923444202315166E-2</v>
      </c>
    </row>
    <row r="75" spans="1:21" x14ac:dyDescent="0.55000000000000004">
      <c r="A75" s="1" t="s">
        <v>75</v>
      </c>
      <c r="C75" s="12">
        <v>0</v>
      </c>
      <c r="D75" s="12"/>
      <c r="E75" s="12">
        <v>741222392</v>
      </c>
      <c r="F75" s="12"/>
      <c r="G75" s="12">
        <v>0</v>
      </c>
      <c r="H75" s="12"/>
      <c r="I75" s="12">
        <f t="shared" si="4"/>
        <v>741222392</v>
      </c>
      <c r="J75" s="12"/>
      <c r="K75" s="25">
        <f t="shared" si="5"/>
        <v>1.7133601195104965E-4</v>
      </c>
      <c r="L75" s="12"/>
      <c r="M75" s="12">
        <v>0</v>
      </c>
      <c r="N75" s="12"/>
      <c r="O75" s="12">
        <v>741222392</v>
      </c>
      <c r="P75" s="12"/>
      <c r="Q75" s="12">
        <v>0</v>
      </c>
      <c r="R75" s="12"/>
      <c r="S75" s="12">
        <f t="shared" si="6"/>
        <v>741222392</v>
      </c>
      <c r="U75" s="25">
        <f t="shared" si="7"/>
        <v>9.1243856305641921E-5</v>
      </c>
    </row>
    <row r="76" spans="1:21" x14ac:dyDescent="0.55000000000000004">
      <c r="A76" s="1" t="s">
        <v>55</v>
      </c>
      <c r="C76" s="12">
        <v>0</v>
      </c>
      <c r="D76" s="12"/>
      <c r="E76" s="12">
        <v>13918189319</v>
      </c>
      <c r="F76" s="12"/>
      <c r="G76" s="12">
        <v>0</v>
      </c>
      <c r="H76" s="12"/>
      <c r="I76" s="12">
        <f t="shared" si="4"/>
        <v>13918189319</v>
      </c>
      <c r="J76" s="12"/>
      <c r="K76" s="25">
        <f t="shared" si="5"/>
        <v>3.2172355790044127E-3</v>
      </c>
      <c r="L76" s="12"/>
      <c r="M76" s="12">
        <v>0</v>
      </c>
      <c r="N76" s="12"/>
      <c r="O76" s="12">
        <v>20045212116</v>
      </c>
      <c r="P76" s="12"/>
      <c r="Q76" s="12">
        <v>0</v>
      </c>
      <c r="R76" s="12"/>
      <c r="S76" s="12">
        <f t="shared" si="6"/>
        <v>20045212116</v>
      </c>
      <c r="U76" s="25">
        <f t="shared" si="7"/>
        <v>2.4675488404948464E-3</v>
      </c>
    </row>
    <row r="77" spans="1:21" x14ac:dyDescent="0.55000000000000004">
      <c r="A77" s="1" t="s">
        <v>58</v>
      </c>
      <c r="C77" s="12">
        <v>0</v>
      </c>
      <c r="D77" s="12"/>
      <c r="E77" s="12">
        <v>15477463324</v>
      </c>
      <c r="F77" s="12"/>
      <c r="G77" s="12">
        <v>0</v>
      </c>
      <c r="H77" s="12"/>
      <c r="I77" s="12">
        <f t="shared" si="4"/>
        <v>15477463324</v>
      </c>
      <c r="J77" s="12"/>
      <c r="K77" s="25">
        <f t="shared" si="5"/>
        <v>3.5776669319142708E-3</v>
      </c>
      <c r="L77" s="12"/>
      <c r="M77" s="12">
        <v>0</v>
      </c>
      <c r="N77" s="12"/>
      <c r="O77" s="12">
        <v>40012743561</v>
      </c>
      <c r="P77" s="12"/>
      <c r="Q77" s="12">
        <v>0</v>
      </c>
      <c r="R77" s="12"/>
      <c r="S77" s="12">
        <f t="shared" si="6"/>
        <v>40012743561</v>
      </c>
      <c r="U77" s="25">
        <f t="shared" si="7"/>
        <v>4.9255352553817383E-3</v>
      </c>
    </row>
    <row r="78" spans="1:21" x14ac:dyDescent="0.55000000000000004">
      <c r="A78" s="1" t="s">
        <v>79</v>
      </c>
      <c r="C78" s="12">
        <v>0</v>
      </c>
      <c r="D78" s="12"/>
      <c r="E78" s="12">
        <v>3900374014</v>
      </c>
      <c r="F78" s="12"/>
      <c r="G78" s="12">
        <v>0</v>
      </c>
      <c r="H78" s="12"/>
      <c r="I78" s="12">
        <f t="shared" si="4"/>
        <v>3900374014</v>
      </c>
      <c r="J78" s="12"/>
      <c r="K78" s="25">
        <f t="shared" si="5"/>
        <v>9.0158437722462586E-4</v>
      </c>
      <c r="L78" s="12"/>
      <c r="M78" s="12">
        <v>0</v>
      </c>
      <c r="N78" s="12"/>
      <c r="O78" s="12">
        <v>3900374014</v>
      </c>
      <c r="P78" s="12"/>
      <c r="Q78" s="12">
        <v>0</v>
      </c>
      <c r="R78" s="12"/>
      <c r="S78" s="12">
        <f t="shared" si="6"/>
        <v>3900374014</v>
      </c>
      <c r="U78" s="25">
        <f t="shared" si="7"/>
        <v>4.8013277784473055E-4</v>
      </c>
    </row>
    <row r="79" spans="1:21" x14ac:dyDescent="0.55000000000000004">
      <c r="A79" s="1" t="s">
        <v>57</v>
      </c>
      <c r="C79" s="12">
        <v>0</v>
      </c>
      <c r="D79" s="12"/>
      <c r="E79" s="12">
        <v>45923091423</v>
      </c>
      <c r="F79" s="12"/>
      <c r="G79" s="12">
        <v>0</v>
      </c>
      <c r="H79" s="12"/>
      <c r="I79" s="12">
        <f t="shared" si="4"/>
        <v>45923091423</v>
      </c>
      <c r="J79" s="12"/>
      <c r="K79" s="25">
        <f t="shared" si="5"/>
        <v>1.061527474858082E-2</v>
      </c>
      <c r="L79" s="12"/>
      <c r="M79" s="12">
        <v>0</v>
      </c>
      <c r="N79" s="12"/>
      <c r="O79" s="12">
        <v>87613165183</v>
      </c>
      <c r="P79" s="12"/>
      <c r="Q79" s="12">
        <v>0</v>
      </c>
      <c r="R79" s="12"/>
      <c r="S79" s="12">
        <f t="shared" si="6"/>
        <v>87613165183</v>
      </c>
      <c r="U79" s="25">
        <f t="shared" si="7"/>
        <v>1.0785107331781906E-2</v>
      </c>
    </row>
    <row r="80" spans="1:21" x14ac:dyDescent="0.55000000000000004">
      <c r="A80" s="1" t="s">
        <v>53</v>
      </c>
      <c r="C80" s="12">
        <v>0</v>
      </c>
      <c r="D80" s="12"/>
      <c r="E80" s="12">
        <v>3586243083</v>
      </c>
      <c r="F80" s="12"/>
      <c r="G80" s="12">
        <v>0</v>
      </c>
      <c r="H80" s="12"/>
      <c r="I80" s="12">
        <f t="shared" si="4"/>
        <v>3586243083</v>
      </c>
      <c r="J80" s="12"/>
      <c r="K80" s="25">
        <f t="shared" si="5"/>
        <v>8.2897197165119805E-4</v>
      </c>
      <c r="L80" s="12"/>
      <c r="M80" s="12">
        <v>0</v>
      </c>
      <c r="N80" s="12"/>
      <c r="O80" s="12">
        <v>31394805581</v>
      </c>
      <c r="P80" s="12"/>
      <c r="Q80" s="12">
        <v>0</v>
      </c>
      <c r="R80" s="12"/>
      <c r="S80" s="12">
        <f t="shared" si="6"/>
        <v>31394805581</v>
      </c>
      <c r="U80" s="25">
        <f t="shared" si="7"/>
        <v>3.8646743003094932E-3</v>
      </c>
    </row>
    <row r="81" spans="1:21" x14ac:dyDescent="0.55000000000000004">
      <c r="A81" s="1" t="s">
        <v>73</v>
      </c>
      <c r="C81" s="12">
        <v>0</v>
      </c>
      <c r="D81" s="12"/>
      <c r="E81" s="12">
        <v>667788872</v>
      </c>
      <c r="F81" s="12"/>
      <c r="G81" s="12">
        <v>0</v>
      </c>
      <c r="H81" s="12"/>
      <c r="I81" s="12">
        <f t="shared" si="4"/>
        <v>667788872</v>
      </c>
      <c r="J81" s="12"/>
      <c r="K81" s="25">
        <f t="shared" si="5"/>
        <v>1.5436161048109563E-4</v>
      </c>
      <c r="L81" s="12"/>
      <c r="M81" s="12">
        <v>0</v>
      </c>
      <c r="N81" s="12"/>
      <c r="O81" s="12">
        <v>667788872</v>
      </c>
      <c r="P81" s="12"/>
      <c r="Q81" s="12">
        <v>0</v>
      </c>
      <c r="R81" s="12"/>
      <c r="S81" s="12">
        <f t="shared" si="6"/>
        <v>667788872</v>
      </c>
      <c r="U81" s="25">
        <f t="shared" si="7"/>
        <v>8.2204251432375382E-5</v>
      </c>
    </row>
    <row r="82" spans="1:21" x14ac:dyDescent="0.55000000000000004">
      <c r="A82" s="1" t="s">
        <v>56</v>
      </c>
      <c r="C82" s="12">
        <v>0</v>
      </c>
      <c r="D82" s="12"/>
      <c r="E82" s="12">
        <v>25385164999</v>
      </c>
      <c r="F82" s="12"/>
      <c r="G82" s="12">
        <v>0</v>
      </c>
      <c r="H82" s="12"/>
      <c r="I82" s="12">
        <f t="shared" si="4"/>
        <v>25385164999</v>
      </c>
      <c r="J82" s="12"/>
      <c r="K82" s="25">
        <f t="shared" si="5"/>
        <v>5.8678650032580664E-3</v>
      </c>
      <c r="L82" s="12"/>
      <c r="M82" s="12">
        <v>0</v>
      </c>
      <c r="N82" s="12"/>
      <c r="O82" s="12">
        <v>39413902288</v>
      </c>
      <c r="P82" s="12"/>
      <c r="Q82" s="12">
        <v>0</v>
      </c>
      <c r="R82" s="12"/>
      <c r="S82" s="12">
        <f t="shared" si="6"/>
        <v>39413902288</v>
      </c>
      <c r="U82" s="25">
        <f t="shared" si="7"/>
        <v>4.8518183957007108E-3</v>
      </c>
    </row>
    <row r="83" spans="1:21" x14ac:dyDescent="0.55000000000000004">
      <c r="A83" s="1" t="s">
        <v>77</v>
      </c>
      <c r="C83" s="12">
        <v>0</v>
      </c>
      <c r="D83" s="12"/>
      <c r="E83" s="12">
        <v>-972349961</v>
      </c>
      <c r="F83" s="12"/>
      <c r="G83" s="12">
        <v>0</v>
      </c>
      <c r="H83" s="12"/>
      <c r="I83" s="12">
        <f t="shared" si="4"/>
        <v>-972349961</v>
      </c>
      <c r="J83" s="12"/>
      <c r="K83" s="25">
        <f t="shared" si="5"/>
        <v>-2.2476191536655396E-4</v>
      </c>
      <c r="L83" s="12"/>
      <c r="M83" s="12">
        <v>0</v>
      </c>
      <c r="N83" s="12"/>
      <c r="O83" s="12">
        <v>-972349961</v>
      </c>
      <c r="P83" s="12"/>
      <c r="Q83" s="12">
        <v>0</v>
      </c>
      <c r="R83" s="12"/>
      <c r="S83" s="12">
        <f t="shared" si="6"/>
        <v>-972349961</v>
      </c>
      <c r="U83" s="25">
        <f t="shared" si="7"/>
        <v>-1.196954666748391E-4</v>
      </c>
    </row>
    <row r="84" spans="1:21" x14ac:dyDescent="0.55000000000000004">
      <c r="A84" s="1" t="s">
        <v>40</v>
      </c>
      <c r="C84" s="12">
        <v>0</v>
      </c>
      <c r="D84" s="12"/>
      <c r="E84" s="12">
        <v>242366823</v>
      </c>
      <c r="F84" s="12"/>
      <c r="G84" s="12">
        <v>0</v>
      </c>
      <c r="H84" s="12"/>
      <c r="I84" s="12">
        <f t="shared" si="4"/>
        <v>242366823</v>
      </c>
      <c r="J84" s="12"/>
      <c r="K84" s="25">
        <f t="shared" si="5"/>
        <v>5.6023894218870197E-5</v>
      </c>
      <c r="L84" s="12"/>
      <c r="M84" s="12">
        <v>0</v>
      </c>
      <c r="N84" s="12"/>
      <c r="O84" s="12">
        <v>3155294025</v>
      </c>
      <c r="P84" s="12"/>
      <c r="Q84" s="12">
        <v>0</v>
      </c>
      <c r="R84" s="12"/>
      <c r="S84" s="12">
        <f t="shared" si="6"/>
        <v>3155294025</v>
      </c>
      <c r="U84" s="25">
        <f t="shared" si="7"/>
        <v>3.8841405457587757E-4</v>
      </c>
    </row>
    <row r="85" spans="1:21" x14ac:dyDescent="0.55000000000000004">
      <c r="A85" s="1" t="s">
        <v>67</v>
      </c>
      <c r="C85" s="12">
        <v>0</v>
      </c>
      <c r="D85" s="12"/>
      <c r="E85" s="12">
        <v>240916154625</v>
      </c>
      <c r="F85" s="12"/>
      <c r="G85" s="12">
        <v>0</v>
      </c>
      <c r="H85" s="12"/>
      <c r="I85" s="12">
        <f>C85+E85+G85</f>
        <v>240916154625</v>
      </c>
      <c r="J85" s="12"/>
      <c r="K85" s="25">
        <f t="shared" si="5"/>
        <v>5.5688567417199568E-2</v>
      </c>
      <c r="L85" s="12"/>
      <c r="M85" s="12">
        <v>0</v>
      </c>
      <c r="N85" s="12"/>
      <c r="O85" s="12">
        <v>648131864913</v>
      </c>
      <c r="P85" s="12"/>
      <c r="Q85" s="12">
        <v>0</v>
      </c>
      <c r="R85" s="12"/>
      <c r="S85" s="12">
        <f t="shared" si="6"/>
        <v>648131864913</v>
      </c>
      <c r="U85" s="25">
        <f t="shared" si="7"/>
        <v>7.9784490306155642E-2</v>
      </c>
    </row>
    <row r="86" spans="1:21" ht="24.75" thickBot="1" x14ac:dyDescent="0.6">
      <c r="C86" s="18">
        <f>SUM(C8:C85)</f>
        <v>117801389349</v>
      </c>
      <c r="E86" s="18">
        <f>SUM(E8:E85)</f>
        <v>4204293741201</v>
      </c>
      <c r="G86" s="18">
        <f>SUM(G8:G85)</f>
        <v>4037966395</v>
      </c>
      <c r="I86" s="18">
        <f>SUM(I8:I85)</f>
        <v>4326133096945</v>
      </c>
      <c r="K86" s="31">
        <f>SUM(K8:K85)</f>
        <v>1.0000000000000002</v>
      </c>
      <c r="M86" s="18">
        <f>SUM(M8:M85)</f>
        <v>757352992312</v>
      </c>
      <c r="O86" s="18">
        <f>SUM(O8:O85)</f>
        <v>7455423034974</v>
      </c>
      <c r="Q86" s="18">
        <f>SUM(Q8:Q85)</f>
        <v>-89243967033</v>
      </c>
      <c r="S86" s="18">
        <f>SUM(S8:S85)</f>
        <v>8123532060253</v>
      </c>
      <c r="U86" s="30">
        <f>SUM(U8:U85)</f>
        <v>1.0000000000000004</v>
      </c>
    </row>
    <row r="87" spans="1:21" ht="24.75" thickTop="1" x14ac:dyDescent="0.55000000000000004">
      <c r="C87" s="16"/>
      <c r="E87" s="16"/>
      <c r="G87" s="16"/>
      <c r="M87" s="16"/>
      <c r="O87" s="16"/>
      <c r="Q87" s="1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2"/>
  <sheetViews>
    <sheetView rightToLeft="1" topLeftCell="A37" workbookViewId="0">
      <selection activeCell="M48" sqref="M48"/>
    </sheetView>
  </sheetViews>
  <sheetFormatPr defaultRowHeight="24" x14ac:dyDescent="0.55000000000000004"/>
  <cols>
    <col min="1" max="1" width="31.710937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8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4.75" x14ac:dyDescent="0.55000000000000004">
      <c r="A3" s="34" t="s">
        <v>201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24.75" x14ac:dyDescent="0.5500000000000000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6" spans="1:17" ht="24.75" x14ac:dyDescent="0.55000000000000004">
      <c r="A6" s="38" t="s">
        <v>205</v>
      </c>
      <c r="C6" s="37" t="s">
        <v>203</v>
      </c>
      <c r="D6" s="37" t="s">
        <v>203</v>
      </c>
      <c r="E6" s="37" t="s">
        <v>203</v>
      </c>
      <c r="F6" s="37" t="s">
        <v>203</v>
      </c>
      <c r="G6" s="37" t="s">
        <v>203</v>
      </c>
      <c r="H6" s="37" t="s">
        <v>203</v>
      </c>
      <c r="I6" s="37" t="s">
        <v>203</v>
      </c>
      <c r="K6" s="37" t="s">
        <v>204</v>
      </c>
      <c r="L6" s="37" t="s">
        <v>204</v>
      </c>
      <c r="M6" s="37" t="s">
        <v>204</v>
      </c>
      <c r="N6" s="37" t="s">
        <v>204</v>
      </c>
      <c r="O6" s="37" t="s">
        <v>204</v>
      </c>
      <c r="P6" s="37" t="s">
        <v>204</v>
      </c>
      <c r="Q6" s="37" t="s">
        <v>204</v>
      </c>
    </row>
    <row r="7" spans="1:17" ht="24.75" x14ac:dyDescent="0.55000000000000004">
      <c r="A7" s="37" t="s">
        <v>205</v>
      </c>
      <c r="C7" s="37" t="s">
        <v>262</v>
      </c>
      <c r="E7" s="37" t="s">
        <v>259</v>
      </c>
      <c r="G7" s="37" t="s">
        <v>260</v>
      </c>
      <c r="I7" s="37" t="s">
        <v>263</v>
      </c>
      <c r="K7" s="37" t="s">
        <v>262</v>
      </c>
      <c r="M7" s="37" t="s">
        <v>259</v>
      </c>
      <c r="O7" s="37" t="s">
        <v>260</v>
      </c>
      <c r="Q7" s="37" t="s">
        <v>263</v>
      </c>
    </row>
    <row r="8" spans="1:17" x14ac:dyDescent="0.55000000000000004">
      <c r="A8" s="1" t="s">
        <v>167</v>
      </c>
      <c r="C8" s="12">
        <v>3956712328</v>
      </c>
      <c r="D8" s="12"/>
      <c r="E8" s="12">
        <v>399928</v>
      </c>
      <c r="F8" s="12"/>
      <c r="G8" s="12">
        <v>72500000</v>
      </c>
      <c r="H8" s="12"/>
      <c r="I8" s="12">
        <f>C8+E8+G8</f>
        <v>4029612256</v>
      </c>
      <c r="J8" s="12"/>
      <c r="K8" s="12">
        <v>14587873836</v>
      </c>
      <c r="L8" s="12"/>
      <c r="M8" s="12">
        <v>0</v>
      </c>
      <c r="N8" s="12"/>
      <c r="O8" s="12">
        <v>72500000</v>
      </c>
      <c r="P8" s="12"/>
      <c r="Q8" s="12">
        <f>K8+M8+O8</f>
        <v>14660373836</v>
      </c>
    </row>
    <row r="9" spans="1:17" x14ac:dyDescent="0.55000000000000004">
      <c r="A9" s="1" t="s">
        <v>155</v>
      </c>
      <c r="C9" s="12">
        <v>0</v>
      </c>
      <c r="D9" s="12"/>
      <c r="E9" s="12">
        <v>-324211226</v>
      </c>
      <c r="F9" s="12"/>
      <c r="G9" s="12">
        <v>443542422</v>
      </c>
      <c r="H9" s="12"/>
      <c r="I9" s="12">
        <f t="shared" ref="I9:I39" si="0">C9+E9+G9</f>
        <v>119331196</v>
      </c>
      <c r="J9" s="12"/>
      <c r="K9" s="12">
        <v>0</v>
      </c>
      <c r="L9" s="12"/>
      <c r="M9" s="12">
        <v>0</v>
      </c>
      <c r="N9" s="12"/>
      <c r="O9" s="12">
        <v>443542422</v>
      </c>
      <c r="P9" s="12"/>
      <c r="Q9" s="12">
        <f t="shared" ref="Q9:Q39" si="1">K9+M9+O9</f>
        <v>443542422</v>
      </c>
    </row>
    <row r="10" spans="1:17" x14ac:dyDescent="0.55000000000000004">
      <c r="A10" s="1" t="s">
        <v>100</v>
      </c>
      <c r="C10" s="12">
        <v>646890882</v>
      </c>
      <c r="D10" s="12"/>
      <c r="E10" s="12">
        <v>-428522317</v>
      </c>
      <c r="F10" s="12"/>
      <c r="G10" s="12">
        <v>437584817</v>
      </c>
      <c r="H10" s="12"/>
      <c r="I10" s="12">
        <f t="shared" si="0"/>
        <v>655953382</v>
      </c>
      <c r="J10" s="12"/>
      <c r="K10" s="12">
        <v>2319672691</v>
      </c>
      <c r="L10" s="12"/>
      <c r="M10" s="12">
        <v>0</v>
      </c>
      <c r="N10" s="12"/>
      <c r="O10" s="12">
        <v>437584817</v>
      </c>
      <c r="P10" s="12"/>
      <c r="Q10" s="12">
        <f t="shared" si="1"/>
        <v>2757257508</v>
      </c>
    </row>
    <row r="11" spans="1:17" x14ac:dyDescent="0.55000000000000004">
      <c r="A11" s="1" t="s">
        <v>113</v>
      </c>
      <c r="C11" s="12">
        <v>0</v>
      </c>
      <c r="D11" s="12"/>
      <c r="E11" s="12">
        <v>-335059260</v>
      </c>
      <c r="F11" s="12"/>
      <c r="G11" s="12">
        <v>453110688</v>
      </c>
      <c r="H11" s="12"/>
      <c r="I11" s="12">
        <f t="shared" si="0"/>
        <v>118051428</v>
      </c>
      <c r="J11" s="12"/>
      <c r="K11" s="12">
        <v>0</v>
      </c>
      <c r="L11" s="12"/>
      <c r="M11" s="12">
        <v>0</v>
      </c>
      <c r="N11" s="12"/>
      <c r="O11" s="12">
        <v>453110688</v>
      </c>
      <c r="P11" s="12"/>
      <c r="Q11" s="12">
        <f t="shared" si="1"/>
        <v>453110688</v>
      </c>
    </row>
    <row r="12" spans="1:17" x14ac:dyDescent="0.55000000000000004">
      <c r="A12" s="1" t="s">
        <v>252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f t="shared" si="0"/>
        <v>0</v>
      </c>
      <c r="J12" s="12"/>
      <c r="K12" s="12">
        <v>0</v>
      </c>
      <c r="L12" s="12"/>
      <c r="M12" s="12">
        <v>0</v>
      </c>
      <c r="N12" s="12"/>
      <c r="O12" s="12">
        <v>18893123720</v>
      </c>
      <c r="P12" s="12"/>
      <c r="Q12" s="12">
        <f t="shared" si="1"/>
        <v>18893123720</v>
      </c>
    </row>
    <row r="13" spans="1:17" x14ac:dyDescent="0.55000000000000004">
      <c r="A13" s="1" t="s">
        <v>253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0"/>
        <v>0</v>
      </c>
      <c r="J13" s="12"/>
      <c r="K13" s="12">
        <v>0</v>
      </c>
      <c r="L13" s="12"/>
      <c r="M13" s="12">
        <v>0</v>
      </c>
      <c r="N13" s="12"/>
      <c r="O13" s="12">
        <v>180071129</v>
      </c>
      <c r="P13" s="12"/>
      <c r="Q13" s="12">
        <f t="shared" si="1"/>
        <v>180071129</v>
      </c>
    </row>
    <row r="14" spans="1:17" x14ac:dyDescent="0.55000000000000004">
      <c r="A14" s="1" t="s">
        <v>254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f t="shared" si="0"/>
        <v>0</v>
      </c>
      <c r="J14" s="12"/>
      <c r="K14" s="12">
        <v>0</v>
      </c>
      <c r="L14" s="12"/>
      <c r="M14" s="12">
        <v>0</v>
      </c>
      <c r="N14" s="12"/>
      <c r="O14" s="12">
        <v>2393692828</v>
      </c>
      <c r="P14" s="12"/>
      <c r="Q14" s="12">
        <f t="shared" si="1"/>
        <v>2393692828</v>
      </c>
    </row>
    <row r="15" spans="1:17" x14ac:dyDescent="0.55000000000000004">
      <c r="A15" s="1" t="s">
        <v>255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f t="shared" si="0"/>
        <v>0</v>
      </c>
      <c r="J15" s="12"/>
      <c r="K15" s="12">
        <v>0</v>
      </c>
      <c r="L15" s="12"/>
      <c r="M15" s="12">
        <v>0</v>
      </c>
      <c r="N15" s="12"/>
      <c r="O15" s="12">
        <v>1026899968</v>
      </c>
      <c r="P15" s="12"/>
      <c r="Q15" s="12">
        <f t="shared" si="1"/>
        <v>1026899968</v>
      </c>
    </row>
    <row r="16" spans="1:17" x14ac:dyDescent="0.55000000000000004">
      <c r="A16" s="1" t="s">
        <v>256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0"/>
        <v>0</v>
      </c>
      <c r="J16" s="12"/>
      <c r="K16" s="12">
        <v>0</v>
      </c>
      <c r="L16" s="12"/>
      <c r="M16" s="12">
        <v>0</v>
      </c>
      <c r="N16" s="12"/>
      <c r="O16" s="12">
        <v>235527372</v>
      </c>
      <c r="P16" s="12"/>
      <c r="Q16" s="12">
        <f t="shared" si="1"/>
        <v>235527372</v>
      </c>
    </row>
    <row r="17" spans="1:17" x14ac:dyDescent="0.55000000000000004">
      <c r="A17" s="1" t="s">
        <v>257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0"/>
        <v>0</v>
      </c>
      <c r="J17" s="12"/>
      <c r="K17" s="12">
        <v>0</v>
      </c>
      <c r="L17" s="12"/>
      <c r="M17" s="12">
        <v>0</v>
      </c>
      <c r="N17" s="12"/>
      <c r="O17" s="12">
        <v>1153122433</v>
      </c>
      <c r="P17" s="12"/>
      <c r="Q17" s="12">
        <f t="shared" si="1"/>
        <v>1153122433</v>
      </c>
    </row>
    <row r="18" spans="1:17" x14ac:dyDescent="0.55000000000000004">
      <c r="A18" s="1" t="s">
        <v>179</v>
      </c>
      <c r="C18" s="12">
        <v>5218881653</v>
      </c>
      <c r="D18" s="12"/>
      <c r="E18" s="12">
        <v>430456945</v>
      </c>
      <c r="F18" s="12"/>
      <c r="G18" s="12">
        <v>0</v>
      </c>
      <c r="H18" s="12"/>
      <c r="I18" s="12">
        <f t="shared" si="0"/>
        <v>5649338598</v>
      </c>
      <c r="J18" s="12"/>
      <c r="K18" s="12">
        <v>5218881653</v>
      </c>
      <c r="L18" s="12"/>
      <c r="M18" s="12">
        <v>430456937</v>
      </c>
      <c r="N18" s="12"/>
      <c r="O18" s="12">
        <v>0</v>
      </c>
      <c r="P18" s="12"/>
      <c r="Q18" s="12">
        <f t="shared" si="1"/>
        <v>5649338590</v>
      </c>
    </row>
    <row r="19" spans="1:17" x14ac:dyDescent="0.55000000000000004">
      <c r="A19" s="1" t="s">
        <v>173</v>
      </c>
      <c r="C19" s="12">
        <v>1305600754</v>
      </c>
      <c r="D19" s="12"/>
      <c r="E19" s="12">
        <v>0</v>
      </c>
      <c r="F19" s="12"/>
      <c r="G19" s="12">
        <v>0</v>
      </c>
      <c r="H19" s="12"/>
      <c r="I19" s="12">
        <f t="shared" si="0"/>
        <v>1305600754</v>
      </c>
      <c r="J19" s="12"/>
      <c r="K19" s="12">
        <v>4143948869</v>
      </c>
      <c r="L19" s="12"/>
      <c r="M19" s="12">
        <v>0</v>
      </c>
      <c r="N19" s="12"/>
      <c r="O19" s="12">
        <v>0</v>
      </c>
      <c r="P19" s="12"/>
      <c r="Q19" s="12">
        <f t="shared" si="1"/>
        <v>4143948869</v>
      </c>
    </row>
    <row r="20" spans="1:17" x14ac:dyDescent="0.55000000000000004">
      <c r="A20" s="1" t="s">
        <v>176</v>
      </c>
      <c r="C20" s="12">
        <v>3872570708</v>
      </c>
      <c r="D20" s="12"/>
      <c r="E20" s="12">
        <v>0</v>
      </c>
      <c r="F20" s="12"/>
      <c r="G20" s="12">
        <v>0</v>
      </c>
      <c r="H20" s="12"/>
      <c r="I20" s="12">
        <f t="shared" si="0"/>
        <v>3872570708</v>
      </c>
      <c r="J20" s="12"/>
      <c r="K20" s="12">
        <v>12129274004</v>
      </c>
      <c r="L20" s="12"/>
      <c r="M20" s="12">
        <v>0</v>
      </c>
      <c r="N20" s="12"/>
      <c r="O20" s="12">
        <v>0</v>
      </c>
      <c r="P20" s="12"/>
      <c r="Q20" s="12">
        <f t="shared" si="1"/>
        <v>12129274004</v>
      </c>
    </row>
    <row r="21" spans="1:17" x14ac:dyDescent="0.55000000000000004">
      <c r="A21" s="1" t="s">
        <v>170</v>
      </c>
      <c r="C21" s="12">
        <v>7746725047</v>
      </c>
      <c r="D21" s="12"/>
      <c r="E21" s="12">
        <v>0</v>
      </c>
      <c r="F21" s="12"/>
      <c r="G21" s="12">
        <v>0</v>
      </c>
      <c r="H21" s="12"/>
      <c r="I21" s="12">
        <f t="shared" si="0"/>
        <v>7746725047</v>
      </c>
      <c r="J21" s="12"/>
      <c r="K21" s="12">
        <v>23667445283</v>
      </c>
      <c r="L21" s="12"/>
      <c r="M21" s="12">
        <v>-599890</v>
      </c>
      <c r="N21" s="12"/>
      <c r="O21" s="12">
        <v>0</v>
      </c>
      <c r="P21" s="12"/>
      <c r="Q21" s="12">
        <f t="shared" si="1"/>
        <v>23666845393</v>
      </c>
    </row>
    <row r="22" spans="1:17" x14ac:dyDescent="0.55000000000000004">
      <c r="A22" s="1" t="s">
        <v>164</v>
      </c>
      <c r="C22" s="12">
        <v>32042909</v>
      </c>
      <c r="D22" s="12"/>
      <c r="E22" s="12">
        <v>0</v>
      </c>
      <c r="F22" s="12"/>
      <c r="G22" s="12">
        <v>0</v>
      </c>
      <c r="H22" s="12"/>
      <c r="I22" s="12">
        <f t="shared" si="0"/>
        <v>32042909</v>
      </c>
      <c r="J22" s="12"/>
      <c r="K22" s="12">
        <v>93354633</v>
      </c>
      <c r="L22" s="12"/>
      <c r="M22" s="12">
        <v>0</v>
      </c>
      <c r="N22" s="12"/>
      <c r="O22" s="12">
        <v>0</v>
      </c>
      <c r="P22" s="12"/>
      <c r="Q22" s="12">
        <f t="shared" si="1"/>
        <v>93354633</v>
      </c>
    </row>
    <row r="23" spans="1:17" x14ac:dyDescent="0.55000000000000004">
      <c r="A23" s="1" t="s">
        <v>143</v>
      </c>
      <c r="C23" s="12">
        <v>0</v>
      </c>
      <c r="D23" s="12"/>
      <c r="E23" s="12">
        <v>170149155</v>
      </c>
      <c r="F23" s="12"/>
      <c r="G23" s="12">
        <v>0</v>
      </c>
      <c r="H23" s="12"/>
      <c r="I23" s="12">
        <f t="shared" si="0"/>
        <v>170149155</v>
      </c>
      <c r="J23" s="12"/>
      <c r="K23" s="12">
        <v>0</v>
      </c>
      <c r="L23" s="12"/>
      <c r="M23" s="12">
        <v>528834132</v>
      </c>
      <c r="N23" s="12"/>
      <c r="O23" s="12">
        <v>0</v>
      </c>
      <c r="P23" s="12"/>
      <c r="Q23" s="12">
        <f t="shared" si="1"/>
        <v>528834132</v>
      </c>
    </row>
    <row r="24" spans="1:17" x14ac:dyDescent="0.55000000000000004">
      <c r="A24" s="1" t="s">
        <v>140</v>
      </c>
      <c r="C24" s="12">
        <v>0</v>
      </c>
      <c r="D24" s="12"/>
      <c r="E24" s="12">
        <v>2886113277</v>
      </c>
      <c r="F24" s="12"/>
      <c r="G24" s="12">
        <v>0</v>
      </c>
      <c r="H24" s="12"/>
      <c r="I24" s="12">
        <f t="shared" si="0"/>
        <v>2886113277</v>
      </c>
      <c r="J24" s="12"/>
      <c r="K24" s="12">
        <v>0</v>
      </c>
      <c r="L24" s="12"/>
      <c r="M24" s="12">
        <v>5417466634</v>
      </c>
      <c r="N24" s="12"/>
      <c r="O24" s="12">
        <v>0</v>
      </c>
      <c r="P24" s="12"/>
      <c r="Q24" s="12">
        <f t="shared" si="1"/>
        <v>5417466634</v>
      </c>
    </row>
    <row r="25" spans="1:17" x14ac:dyDescent="0.55000000000000004">
      <c r="A25" s="1" t="s">
        <v>131</v>
      </c>
      <c r="C25" s="12">
        <v>0</v>
      </c>
      <c r="D25" s="12"/>
      <c r="E25" s="12">
        <v>107660483</v>
      </c>
      <c r="F25" s="12"/>
      <c r="G25" s="12">
        <v>0</v>
      </c>
      <c r="H25" s="12"/>
      <c r="I25" s="12">
        <f t="shared" si="0"/>
        <v>107660483</v>
      </c>
      <c r="J25" s="12"/>
      <c r="K25" s="12">
        <v>0</v>
      </c>
      <c r="L25" s="12"/>
      <c r="M25" s="12">
        <v>596811809</v>
      </c>
      <c r="N25" s="12"/>
      <c r="O25" s="12">
        <v>0</v>
      </c>
      <c r="P25" s="12"/>
      <c r="Q25" s="12">
        <f t="shared" si="1"/>
        <v>596811809</v>
      </c>
    </row>
    <row r="26" spans="1:17" x14ac:dyDescent="0.55000000000000004">
      <c r="A26" s="1" t="s">
        <v>122</v>
      </c>
      <c r="C26" s="12">
        <v>0</v>
      </c>
      <c r="D26" s="12"/>
      <c r="E26" s="12">
        <v>388262203</v>
      </c>
      <c r="F26" s="12"/>
      <c r="G26" s="12">
        <v>0</v>
      </c>
      <c r="H26" s="12"/>
      <c r="I26" s="12">
        <f t="shared" si="0"/>
        <v>388262203</v>
      </c>
      <c r="J26" s="12"/>
      <c r="K26" s="12">
        <v>0</v>
      </c>
      <c r="L26" s="12"/>
      <c r="M26" s="12">
        <v>675353989</v>
      </c>
      <c r="N26" s="12"/>
      <c r="O26" s="12">
        <v>0</v>
      </c>
      <c r="P26" s="12"/>
      <c r="Q26" s="12">
        <f t="shared" si="1"/>
        <v>675353989</v>
      </c>
    </row>
    <row r="27" spans="1:17" x14ac:dyDescent="0.55000000000000004">
      <c r="A27" s="1" t="s">
        <v>107</v>
      </c>
      <c r="C27" s="12">
        <v>0</v>
      </c>
      <c r="D27" s="12"/>
      <c r="E27" s="12">
        <v>1570806540</v>
      </c>
      <c r="F27" s="12"/>
      <c r="G27" s="12">
        <v>0</v>
      </c>
      <c r="H27" s="12"/>
      <c r="I27" s="12">
        <f t="shared" si="0"/>
        <v>1570806540</v>
      </c>
      <c r="J27" s="12"/>
      <c r="K27" s="12">
        <v>0</v>
      </c>
      <c r="L27" s="12"/>
      <c r="M27" s="12">
        <v>1584732632</v>
      </c>
      <c r="N27" s="12"/>
      <c r="O27" s="12">
        <v>0</v>
      </c>
      <c r="P27" s="12"/>
      <c r="Q27" s="12">
        <f t="shared" si="1"/>
        <v>1584732632</v>
      </c>
    </row>
    <row r="28" spans="1:17" x14ac:dyDescent="0.55000000000000004">
      <c r="A28" s="1" t="s">
        <v>158</v>
      </c>
      <c r="C28" s="12">
        <v>0</v>
      </c>
      <c r="D28" s="12"/>
      <c r="E28" s="12">
        <v>478671560</v>
      </c>
      <c r="F28" s="12"/>
      <c r="G28" s="12">
        <v>0</v>
      </c>
      <c r="H28" s="12"/>
      <c r="I28" s="12">
        <f t="shared" si="0"/>
        <v>478671560</v>
      </c>
      <c r="J28" s="12"/>
      <c r="K28" s="12">
        <v>0</v>
      </c>
      <c r="L28" s="12"/>
      <c r="M28" s="12">
        <v>1484150039</v>
      </c>
      <c r="N28" s="12"/>
      <c r="O28" s="12">
        <v>0</v>
      </c>
      <c r="P28" s="12"/>
      <c r="Q28" s="12">
        <f t="shared" si="1"/>
        <v>1484150039</v>
      </c>
    </row>
    <row r="29" spans="1:17" x14ac:dyDescent="0.55000000000000004">
      <c r="A29" s="1" t="s">
        <v>161</v>
      </c>
      <c r="C29" s="12">
        <v>0</v>
      </c>
      <c r="D29" s="12"/>
      <c r="E29" s="12">
        <v>83175249</v>
      </c>
      <c r="F29" s="12"/>
      <c r="G29" s="12">
        <v>0</v>
      </c>
      <c r="H29" s="12"/>
      <c r="I29" s="12">
        <f t="shared" si="0"/>
        <v>83175249</v>
      </c>
      <c r="J29" s="12"/>
      <c r="K29" s="12">
        <v>0</v>
      </c>
      <c r="L29" s="12"/>
      <c r="M29" s="12">
        <v>94011579</v>
      </c>
      <c r="N29" s="12"/>
      <c r="O29" s="12">
        <v>0</v>
      </c>
      <c r="P29" s="12"/>
      <c r="Q29" s="12">
        <f t="shared" si="1"/>
        <v>94011579</v>
      </c>
    </row>
    <row r="30" spans="1:17" x14ac:dyDescent="0.55000000000000004">
      <c r="A30" s="1" t="s">
        <v>125</v>
      </c>
      <c r="C30" s="12">
        <v>0</v>
      </c>
      <c r="D30" s="12"/>
      <c r="E30" s="12">
        <v>847442829</v>
      </c>
      <c r="F30" s="12"/>
      <c r="G30" s="12">
        <v>0</v>
      </c>
      <c r="H30" s="12"/>
      <c r="I30" s="12">
        <f t="shared" si="0"/>
        <v>847442829</v>
      </c>
      <c r="J30" s="12"/>
      <c r="K30" s="12">
        <v>0</v>
      </c>
      <c r="L30" s="12"/>
      <c r="M30" s="12">
        <v>1123928313</v>
      </c>
      <c r="N30" s="12"/>
      <c r="O30" s="12">
        <v>0</v>
      </c>
      <c r="P30" s="12"/>
      <c r="Q30" s="12">
        <f t="shared" si="1"/>
        <v>1123928313</v>
      </c>
    </row>
    <row r="31" spans="1:17" x14ac:dyDescent="0.55000000000000004">
      <c r="A31" s="1" t="s">
        <v>119</v>
      </c>
      <c r="C31" s="12">
        <v>0</v>
      </c>
      <c r="D31" s="12"/>
      <c r="E31" s="12">
        <v>192335133</v>
      </c>
      <c r="F31" s="12"/>
      <c r="G31" s="12">
        <v>0</v>
      </c>
      <c r="H31" s="12"/>
      <c r="I31" s="12">
        <f t="shared" si="0"/>
        <v>192335133</v>
      </c>
      <c r="J31" s="12"/>
      <c r="K31" s="12">
        <v>0</v>
      </c>
      <c r="L31" s="12"/>
      <c r="M31" s="12">
        <v>534533098</v>
      </c>
      <c r="N31" s="12"/>
      <c r="O31" s="12">
        <v>0</v>
      </c>
      <c r="P31" s="12"/>
      <c r="Q31" s="12">
        <f t="shared" si="1"/>
        <v>534533098</v>
      </c>
    </row>
    <row r="32" spans="1:17" x14ac:dyDescent="0.55000000000000004">
      <c r="A32" s="1" t="s">
        <v>116</v>
      </c>
      <c r="C32" s="12">
        <v>0</v>
      </c>
      <c r="D32" s="12"/>
      <c r="E32" s="12">
        <v>348238004</v>
      </c>
      <c r="F32" s="12"/>
      <c r="G32" s="12">
        <v>0</v>
      </c>
      <c r="H32" s="12"/>
      <c r="I32" s="12">
        <f t="shared" si="0"/>
        <v>348238004</v>
      </c>
      <c r="J32" s="12"/>
      <c r="K32" s="12">
        <v>0</v>
      </c>
      <c r="L32" s="12"/>
      <c r="M32" s="12">
        <v>761371926</v>
      </c>
      <c r="N32" s="12"/>
      <c r="O32" s="12">
        <v>0</v>
      </c>
      <c r="P32" s="12"/>
      <c r="Q32" s="12">
        <f t="shared" si="1"/>
        <v>761371926</v>
      </c>
    </row>
    <row r="33" spans="1:17" x14ac:dyDescent="0.55000000000000004">
      <c r="A33" s="1" t="s">
        <v>110</v>
      </c>
      <c r="C33" s="12">
        <v>0</v>
      </c>
      <c r="D33" s="12"/>
      <c r="E33" s="12">
        <v>1866463081</v>
      </c>
      <c r="F33" s="12"/>
      <c r="G33" s="12">
        <v>0</v>
      </c>
      <c r="H33" s="12"/>
      <c r="I33" s="12">
        <f t="shared" si="0"/>
        <v>1866463081</v>
      </c>
      <c r="J33" s="12"/>
      <c r="K33" s="12">
        <v>0</v>
      </c>
      <c r="L33" s="12"/>
      <c r="M33" s="12">
        <v>3187969650</v>
      </c>
      <c r="N33" s="12"/>
      <c r="O33" s="12">
        <v>0</v>
      </c>
      <c r="P33" s="12"/>
      <c r="Q33" s="12">
        <f t="shared" si="1"/>
        <v>3187969650</v>
      </c>
    </row>
    <row r="34" spans="1:17" x14ac:dyDescent="0.55000000000000004">
      <c r="A34" s="1" t="s">
        <v>104</v>
      </c>
      <c r="C34" s="12">
        <v>0</v>
      </c>
      <c r="D34" s="12"/>
      <c r="E34" s="12">
        <v>264705593</v>
      </c>
      <c r="F34" s="12"/>
      <c r="G34" s="12">
        <v>0</v>
      </c>
      <c r="H34" s="12"/>
      <c r="I34" s="12">
        <f t="shared" si="0"/>
        <v>264705593</v>
      </c>
      <c r="J34" s="12"/>
      <c r="K34" s="12">
        <v>0</v>
      </c>
      <c r="L34" s="12"/>
      <c r="M34" s="12">
        <v>755885860</v>
      </c>
      <c r="N34" s="12"/>
      <c r="O34" s="12">
        <v>0</v>
      </c>
      <c r="P34" s="12"/>
      <c r="Q34" s="12">
        <f t="shared" si="1"/>
        <v>755885860</v>
      </c>
    </row>
    <row r="35" spans="1:17" x14ac:dyDescent="0.55000000000000004">
      <c r="A35" s="1" t="s">
        <v>128</v>
      </c>
      <c r="C35" s="12">
        <v>0</v>
      </c>
      <c r="D35" s="12"/>
      <c r="E35" s="12">
        <v>1208352891</v>
      </c>
      <c r="F35" s="12"/>
      <c r="G35" s="12">
        <v>0</v>
      </c>
      <c r="H35" s="12"/>
      <c r="I35" s="12">
        <f t="shared" si="0"/>
        <v>1208352891</v>
      </c>
      <c r="J35" s="12"/>
      <c r="K35" s="12">
        <v>0</v>
      </c>
      <c r="L35" s="12"/>
      <c r="M35" s="12">
        <v>1555769911</v>
      </c>
      <c r="N35" s="12"/>
      <c r="O35" s="12">
        <v>0</v>
      </c>
      <c r="P35" s="12"/>
      <c r="Q35" s="12">
        <f t="shared" si="1"/>
        <v>1555769911</v>
      </c>
    </row>
    <row r="36" spans="1:17" x14ac:dyDescent="0.55000000000000004">
      <c r="A36" s="1" t="s">
        <v>134</v>
      </c>
      <c r="C36" s="12">
        <v>0</v>
      </c>
      <c r="D36" s="12"/>
      <c r="E36" s="12">
        <v>918559560</v>
      </c>
      <c r="F36" s="12"/>
      <c r="G36" s="12">
        <v>0</v>
      </c>
      <c r="H36" s="12"/>
      <c r="I36" s="12">
        <f t="shared" si="0"/>
        <v>918559560</v>
      </c>
      <c r="J36" s="12"/>
      <c r="K36" s="12">
        <v>0</v>
      </c>
      <c r="L36" s="12"/>
      <c r="M36" s="12">
        <v>1240190699</v>
      </c>
      <c r="N36" s="12"/>
      <c r="O36" s="12">
        <v>0</v>
      </c>
      <c r="P36" s="12"/>
      <c r="Q36" s="12">
        <f t="shared" si="1"/>
        <v>1240190699</v>
      </c>
    </row>
    <row r="37" spans="1:17" x14ac:dyDescent="0.55000000000000004">
      <c r="A37" s="1" t="s">
        <v>146</v>
      </c>
      <c r="C37" s="12">
        <v>0</v>
      </c>
      <c r="D37" s="12"/>
      <c r="E37" s="12">
        <v>1053115195</v>
      </c>
      <c r="F37" s="12"/>
      <c r="G37" s="12">
        <v>0</v>
      </c>
      <c r="H37" s="12"/>
      <c r="I37" s="12">
        <f t="shared" si="0"/>
        <v>1053115195</v>
      </c>
      <c r="J37" s="12"/>
      <c r="K37" s="12">
        <v>0</v>
      </c>
      <c r="L37" s="12"/>
      <c r="M37" s="12">
        <v>1367808146</v>
      </c>
      <c r="N37" s="12"/>
      <c r="O37" s="12">
        <v>0</v>
      </c>
      <c r="P37" s="12"/>
      <c r="Q37" s="12">
        <f t="shared" si="1"/>
        <v>1367808146</v>
      </c>
    </row>
    <row r="38" spans="1:17" x14ac:dyDescent="0.55000000000000004">
      <c r="A38" s="1" t="s">
        <v>149</v>
      </c>
      <c r="C38" s="12">
        <v>0</v>
      </c>
      <c r="D38" s="12"/>
      <c r="E38" s="12">
        <v>192235151</v>
      </c>
      <c r="F38" s="12"/>
      <c r="G38" s="12">
        <v>0</v>
      </c>
      <c r="H38" s="12"/>
      <c r="I38" s="12">
        <f t="shared" si="0"/>
        <v>192235151</v>
      </c>
      <c r="J38" s="12"/>
      <c r="K38" s="12">
        <v>0</v>
      </c>
      <c r="L38" s="12"/>
      <c r="M38" s="12">
        <v>522705243</v>
      </c>
      <c r="N38" s="12"/>
      <c r="O38" s="12">
        <v>0</v>
      </c>
      <c r="P38" s="12"/>
      <c r="Q38" s="12">
        <f t="shared" si="1"/>
        <v>522705243</v>
      </c>
    </row>
    <row r="39" spans="1:17" x14ac:dyDescent="0.55000000000000004">
      <c r="A39" s="1" t="s">
        <v>152</v>
      </c>
      <c r="C39" s="12">
        <v>0</v>
      </c>
      <c r="D39" s="12"/>
      <c r="E39" s="12">
        <v>7034849</v>
      </c>
      <c r="F39" s="12"/>
      <c r="G39" s="12">
        <v>0</v>
      </c>
      <c r="H39" s="12"/>
      <c r="I39" s="12">
        <f t="shared" si="0"/>
        <v>7034849</v>
      </c>
      <c r="J39" s="12"/>
      <c r="K39" s="12">
        <v>0</v>
      </c>
      <c r="L39" s="12"/>
      <c r="M39" s="12">
        <v>19298867</v>
      </c>
      <c r="N39" s="12"/>
      <c r="O39" s="12">
        <v>0</v>
      </c>
      <c r="P39" s="12"/>
      <c r="Q39" s="12">
        <f t="shared" si="1"/>
        <v>19298867</v>
      </c>
    </row>
    <row r="40" spans="1:17" x14ac:dyDescent="0.55000000000000004">
      <c r="A40" s="1" t="s">
        <v>137</v>
      </c>
      <c r="C40" s="12">
        <v>0</v>
      </c>
      <c r="D40" s="12"/>
      <c r="E40" s="12">
        <v>75265729</v>
      </c>
      <c r="F40" s="12"/>
      <c r="G40" s="12">
        <v>0</v>
      </c>
      <c r="H40" s="12"/>
      <c r="I40" s="12">
        <f>C40+E40+G40</f>
        <v>75265729</v>
      </c>
      <c r="J40" s="12"/>
      <c r="K40" s="12">
        <v>0</v>
      </c>
      <c r="L40" s="12"/>
      <c r="M40" s="12">
        <v>211200526</v>
      </c>
      <c r="N40" s="12"/>
      <c r="O40" s="12">
        <v>0</v>
      </c>
      <c r="P40" s="12"/>
      <c r="Q40" s="12">
        <f>K40+M40+O40</f>
        <v>211200526</v>
      </c>
    </row>
    <row r="41" spans="1:17" ht="24.75" thickBot="1" x14ac:dyDescent="0.6">
      <c r="C41" s="18">
        <f>SUM(C8:C40)</f>
        <v>22779424281</v>
      </c>
      <c r="D41" s="16"/>
      <c r="E41" s="18">
        <f>SUM(E8:E40)</f>
        <v>12001650552</v>
      </c>
      <c r="F41" s="16"/>
      <c r="G41" s="18">
        <f>SUM(G8:G40)</f>
        <v>1406737927</v>
      </c>
      <c r="H41" s="16"/>
      <c r="I41" s="18">
        <f>SUM(I8:I40)</f>
        <v>36187812760</v>
      </c>
      <c r="J41" s="16"/>
      <c r="K41" s="18">
        <f>SUM(K8:K40)</f>
        <v>62160450969</v>
      </c>
      <c r="L41" s="16"/>
      <c r="M41" s="18">
        <f>SUM(M8:M40)</f>
        <v>22091880100</v>
      </c>
      <c r="N41" s="16"/>
      <c r="O41" s="18">
        <f>SUM(O8:O40)</f>
        <v>25289175377</v>
      </c>
      <c r="P41" s="16"/>
      <c r="Q41" s="18">
        <f>SUM(Q8:Q40)</f>
        <v>109541506446</v>
      </c>
    </row>
    <row r="42" spans="1:17" ht="24.75" thickTop="1" x14ac:dyDescent="0.55000000000000004">
      <c r="C42" s="16"/>
      <c r="E42" s="16"/>
      <c r="G42" s="16"/>
      <c r="K42" s="16"/>
      <c r="M42" s="16"/>
      <c r="O42" s="16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topLeftCell="B1" workbookViewId="0">
      <selection activeCell="I13" sqref="I13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4.75" x14ac:dyDescent="0.55000000000000004">
      <c r="A3" s="34" t="s">
        <v>201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24.75" x14ac:dyDescent="0.5500000000000000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6" spans="1:11" ht="24.75" x14ac:dyDescent="0.55000000000000004">
      <c r="A6" s="37" t="s">
        <v>264</v>
      </c>
      <c r="B6" s="37" t="s">
        <v>264</v>
      </c>
      <c r="C6" s="37" t="s">
        <v>264</v>
      </c>
      <c r="E6" s="37" t="s">
        <v>203</v>
      </c>
      <c r="F6" s="37" t="s">
        <v>203</v>
      </c>
      <c r="G6" s="37" t="s">
        <v>203</v>
      </c>
      <c r="I6" s="37" t="s">
        <v>204</v>
      </c>
      <c r="J6" s="37" t="s">
        <v>204</v>
      </c>
      <c r="K6" s="37" t="s">
        <v>204</v>
      </c>
    </row>
    <row r="7" spans="1:11" ht="24.75" x14ac:dyDescent="0.55000000000000004">
      <c r="A7" s="39" t="s">
        <v>265</v>
      </c>
      <c r="C7" s="39" t="s">
        <v>185</v>
      </c>
      <c r="E7" s="39" t="s">
        <v>266</v>
      </c>
      <c r="G7" s="39" t="s">
        <v>267</v>
      </c>
      <c r="I7" s="39" t="s">
        <v>266</v>
      </c>
      <c r="K7" s="39" t="s">
        <v>267</v>
      </c>
    </row>
    <row r="8" spans="1:11" x14ac:dyDescent="0.55000000000000004">
      <c r="A8" s="1" t="s">
        <v>191</v>
      </c>
      <c r="C8" s="8" t="s">
        <v>192</v>
      </c>
      <c r="D8" s="8"/>
      <c r="E8" s="7">
        <v>18238162389</v>
      </c>
      <c r="F8" s="8"/>
      <c r="G8" s="25">
        <f>E8/$E$10</f>
        <v>0.91281341196405952</v>
      </c>
      <c r="H8" s="24"/>
      <c r="I8" s="15">
        <v>18499121219</v>
      </c>
      <c r="J8" s="24"/>
      <c r="K8" s="25">
        <f>I8/$I$10</f>
        <v>0.85289911559277887</v>
      </c>
    </row>
    <row r="9" spans="1:11" x14ac:dyDescent="0.55000000000000004">
      <c r="A9" s="1" t="s">
        <v>195</v>
      </c>
      <c r="C9" s="8" t="s">
        <v>196</v>
      </c>
      <c r="D9" s="8"/>
      <c r="E9" s="7">
        <v>1742002396</v>
      </c>
      <c r="F9" s="8"/>
      <c r="G9" s="25">
        <f>E9/$E$10</f>
        <v>8.7186588035940468E-2</v>
      </c>
      <c r="H9" s="24"/>
      <c r="I9" s="15">
        <v>3190573237</v>
      </c>
      <c r="J9" s="24"/>
      <c r="K9" s="25">
        <f>I9/$I$10</f>
        <v>0.14710088440722108</v>
      </c>
    </row>
    <row r="10" spans="1:11" ht="24.75" thickBot="1" x14ac:dyDescent="0.6">
      <c r="E10" s="11">
        <f>SUM(E8:E9)</f>
        <v>19980164785</v>
      </c>
      <c r="G10" s="32">
        <f>SUM(G8:G9)</f>
        <v>1</v>
      </c>
      <c r="I10" s="11">
        <f>SUM(I8:I9)</f>
        <v>21689694456</v>
      </c>
      <c r="K10" s="33">
        <f>SUM(K8:K9)</f>
        <v>1</v>
      </c>
    </row>
    <row r="11" spans="1:11" ht="24.75" thickTop="1" x14ac:dyDescent="0.55000000000000004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0"/>
  <sheetViews>
    <sheetView rightToLeft="1" topLeftCell="A2" workbookViewId="0">
      <selection activeCell="H11" sqref="H11"/>
    </sheetView>
  </sheetViews>
  <sheetFormatPr defaultRowHeight="24" x14ac:dyDescent="0.55000000000000004"/>
  <cols>
    <col min="1" max="1" width="46.28515625" style="1" bestFit="1" customWidth="1"/>
    <col min="2" max="2" width="1" style="1" customWidth="1"/>
    <col min="3" max="3" width="16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8" width="9.140625" style="1"/>
    <col min="9" max="9" width="14.28515625" style="1" bestFit="1" customWidth="1"/>
    <col min="10" max="16384" width="9.140625" style="1"/>
  </cols>
  <sheetData>
    <row r="2" spans="1:9" ht="24.75" x14ac:dyDescent="0.55000000000000004">
      <c r="A2" s="34" t="s">
        <v>0</v>
      </c>
      <c r="B2" s="34"/>
      <c r="C2" s="34"/>
      <c r="D2" s="34"/>
      <c r="E2" s="34"/>
    </row>
    <row r="3" spans="1:9" ht="24.75" x14ac:dyDescent="0.55000000000000004">
      <c r="A3" s="34" t="s">
        <v>201</v>
      </c>
      <c r="B3" s="34"/>
      <c r="C3" s="34"/>
      <c r="D3" s="34"/>
      <c r="E3" s="34"/>
    </row>
    <row r="4" spans="1:9" ht="24.75" x14ac:dyDescent="0.55000000000000004">
      <c r="A4" s="34" t="s">
        <v>2</v>
      </c>
      <c r="B4" s="34"/>
      <c r="C4" s="34"/>
      <c r="D4" s="34"/>
      <c r="E4" s="34"/>
    </row>
    <row r="5" spans="1:9" ht="24.75" x14ac:dyDescent="0.6">
      <c r="C5" s="38" t="s">
        <v>203</v>
      </c>
      <c r="D5" s="2"/>
      <c r="E5" s="21" t="s">
        <v>275</v>
      </c>
    </row>
    <row r="6" spans="1:9" ht="24" customHeight="1" x14ac:dyDescent="0.6">
      <c r="A6" s="38" t="s">
        <v>268</v>
      </c>
      <c r="C6" s="37"/>
      <c r="D6" s="2"/>
      <c r="E6" s="22" t="s">
        <v>276</v>
      </c>
    </row>
    <row r="7" spans="1:9" ht="24.75" x14ac:dyDescent="0.55000000000000004">
      <c r="A7" s="37" t="s">
        <v>268</v>
      </c>
      <c r="C7" s="37" t="s">
        <v>188</v>
      </c>
      <c r="E7" s="20" t="s">
        <v>188</v>
      </c>
    </row>
    <row r="8" spans="1:9" x14ac:dyDescent="0.55000000000000004">
      <c r="A8" s="1" t="s">
        <v>269</v>
      </c>
      <c r="C8" s="7">
        <v>1574418268</v>
      </c>
      <c r="D8" s="8"/>
      <c r="E8" s="7">
        <v>7140309809</v>
      </c>
    </row>
    <row r="9" spans="1:9" ht="25.5" thickBot="1" x14ac:dyDescent="0.65">
      <c r="A9" s="2" t="s">
        <v>91</v>
      </c>
      <c r="C9" s="11">
        <f>SUM(C8)</f>
        <v>1574418268</v>
      </c>
      <c r="D9" s="8"/>
      <c r="E9" s="11">
        <v>7140309809</v>
      </c>
      <c r="I9" s="3"/>
    </row>
    <row r="10" spans="1:9" ht="24.75" thickTop="1" x14ac:dyDescent="0.55000000000000004"/>
  </sheetData>
  <mergeCells count="6">
    <mergeCell ref="A4:E4"/>
    <mergeCell ref="A3:E3"/>
    <mergeCell ref="A2:E2"/>
    <mergeCell ref="A6:A7"/>
    <mergeCell ref="C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83"/>
  <sheetViews>
    <sheetView rightToLeft="1" workbookViewId="0">
      <selection activeCell="K79" sqref="K79:W79"/>
    </sheetView>
  </sheetViews>
  <sheetFormatPr defaultRowHeight="24" x14ac:dyDescent="0.55000000000000004"/>
  <cols>
    <col min="1" max="1" width="34.42578125" style="5" bestFit="1" customWidth="1"/>
    <col min="2" max="2" width="1" style="5" customWidth="1"/>
    <col min="3" max="3" width="14.140625" style="5" bestFit="1" customWidth="1"/>
    <col min="4" max="4" width="1" style="5" customWidth="1"/>
    <col min="5" max="5" width="20.5703125" style="5" bestFit="1" customWidth="1"/>
    <col min="6" max="6" width="1" style="5" customWidth="1"/>
    <col min="7" max="7" width="25.140625" style="5" bestFit="1" customWidth="1"/>
    <col min="8" max="8" width="1" style="5" customWidth="1"/>
    <col min="9" max="9" width="12.7109375" style="5" bestFit="1" customWidth="1"/>
    <col min="10" max="10" width="1" style="5" customWidth="1"/>
    <col min="11" max="11" width="18.7109375" style="5" bestFit="1" customWidth="1"/>
    <col min="12" max="12" width="1" style="5" customWidth="1"/>
    <col min="13" max="13" width="10.28515625" style="5" bestFit="1" customWidth="1"/>
    <col min="14" max="14" width="1" style="5" customWidth="1"/>
    <col min="15" max="15" width="17.28515625" style="5" bestFit="1" customWidth="1"/>
    <col min="16" max="16" width="0.85546875" style="5" customWidth="1"/>
    <col min="17" max="17" width="14.140625" style="5" bestFit="1" customWidth="1"/>
    <col min="18" max="18" width="1" style="5" customWidth="1"/>
    <col min="19" max="19" width="13.85546875" style="5" bestFit="1" customWidth="1"/>
    <col min="20" max="20" width="1" style="5" customWidth="1"/>
    <col min="21" max="21" width="20.5703125" style="5" bestFit="1" customWidth="1"/>
    <col min="22" max="22" width="1" style="5" customWidth="1"/>
    <col min="23" max="23" width="25.140625" style="5" bestFit="1" customWidth="1"/>
    <col min="24" max="24" width="1" style="5" customWidth="1"/>
    <col min="25" max="25" width="33.42578125" style="5" bestFit="1" customWidth="1"/>
    <col min="26" max="26" width="1" style="5" customWidth="1"/>
    <col min="27" max="27" width="9.7109375" style="5" bestFit="1" customWidth="1"/>
    <col min="28" max="16384" width="9.140625" style="5"/>
  </cols>
  <sheetData>
    <row r="2" spans="1:27" ht="24.75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7" ht="24.75" x14ac:dyDescent="0.55000000000000004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7" ht="24.75" x14ac:dyDescent="0.5500000000000000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6" spans="1:27" ht="24.75" x14ac:dyDescent="0.55000000000000004">
      <c r="A6" s="35" t="s">
        <v>3</v>
      </c>
      <c r="C6" s="37" t="s">
        <v>273</v>
      </c>
      <c r="D6" s="37" t="s">
        <v>4</v>
      </c>
      <c r="E6" s="37" t="s">
        <v>4</v>
      </c>
      <c r="F6" s="37" t="s">
        <v>4</v>
      </c>
      <c r="G6" s="37" t="s">
        <v>4</v>
      </c>
      <c r="H6" s="8"/>
      <c r="I6" s="37" t="s">
        <v>5</v>
      </c>
      <c r="J6" s="37" t="s">
        <v>5</v>
      </c>
      <c r="K6" s="37" t="s">
        <v>5</v>
      </c>
      <c r="L6" s="37" t="s">
        <v>5</v>
      </c>
      <c r="M6" s="37" t="s">
        <v>5</v>
      </c>
      <c r="N6" s="37" t="s">
        <v>5</v>
      </c>
      <c r="O6" s="37" t="s">
        <v>5</v>
      </c>
      <c r="Q6" s="37" t="s">
        <v>6</v>
      </c>
      <c r="R6" s="37" t="s">
        <v>6</v>
      </c>
      <c r="S6" s="37" t="s">
        <v>6</v>
      </c>
      <c r="T6" s="37" t="s">
        <v>6</v>
      </c>
      <c r="U6" s="37" t="s">
        <v>6</v>
      </c>
      <c r="V6" s="37" t="s">
        <v>6</v>
      </c>
      <c r="W6" s="37" t="s">
        <v>6</v>
      </c>
      <c r="X6" s="37" t="s">
        <v>6</v>
      </c>
      <c r="Y6" s="37" t="s">
        <v>6</v>
      </c>
    </row>
    <row r="7" spans="1:27" ht="24.75" x14ac:dyDescent="0.55000000000000004">
      <c r="A7" s="35" t="s">
        <v>3</v>
      </c>
      <c r="C7" s="38" t="s">
        <v>7</v>
      </c>
      <c r="D7" s="8"/>
      <c r="E7" s="38" t="s">
        <v>8</v>
      </c>
      <c r="F7" s="8"/>
      <c r="G7" s="38" t="s">
        <v>9</v>
      </c>
      <c r="I7" s="37" t="s">
        <v>10</v>
      </c>
      <c r="J7" s="37" t="s">
        <v>10</v>
      </c>
      <c r="K7" s="37" t="s">
        <v>10</v>
      </c>
      <c r="M7" s="37" t="s">
        <v>11</v>
      </c>
      <c r="N7" s="37" t="s">
        <v>11</v>
      </c>
      <c r="O7" s="37" t="s">
        <v>11</v>
      </c>
      <c r="Q7" s="38" t="s">
        <v>7</v>
      </c>
      <c r="S7" s="35" t="s">
        <v>12</v>
      </c>
      <c r="U7" s="35" t="s">
        <v>8</v>
      </c>
      <c r="W7" s="35" t="s">
        <v>9</v>
      </c>
      <c r="Y7" s="35" t="s">
        <v>13</v>
      </c>
    </row>
    <row r="8" spans="1:27" ht="24.75" x14ac:dyDescent="0.55000000000000004">
      <c r="A8" s="36" t="s">
        <v>3</v>
      </c>
      <c r="C8" s="37" t="s">
        <v>7</v>
      </c>
      <c r="D8" s="8"/>
      <c r="E8" s="37" t="s">
        <v>8</v>
      </c>
      <c r="F8" s="8"/>
      <c r="G8" s="37" t="s">
        <v>9</v>
      </c>
      <c r="I8" s="36" t="s">
        <v>7</v>
      </c>
      <c r="K8" s="36" t="s">
        <v>8</v>
      </c>
      <c r="M8" s="36" t="s">
        <v>7</v>
      </c>
      <c r="O8" s="36" t="s">
        <v>14</v>
      </c>
      <c r="Q8" s="37" t="s">
        <v>7</v>
      </c>
      <c r="S8" s="36" t="s">
        <v>12</v>
      </c>
      <c r="U8" s="36" t="s">
        <v>8</v>
      </c>
      <c r="W8" s="36" t="s">
        <v>9</v>
      </c>
      <c r="Y8" s="36" t="s">
        <v>13</v>
      </c>
    </row>
    <row r="9" spans="1:27" x14ac:dyDescent="0.55000000000000004">
      <c r="A9" s="5" t="s">
        <v>15</v>
      </c>
      <c r="C9" s="12">
        <v>13430263</v>
      </c>
      <c r="D9" s="12"/>
      <c r="E9" s="12">
        <v>20266128200</v>
      </c>
      <c r="F9" s="12"/>
      <c r="G9" s="12">
        <v>78179666788.238403</v>
      </c>
      <c r="H9" s="12"/>
      <c r="I9" s="12">
        <v>0</v>
      </c>
      <c r="J9" s="12"/>
      <c r="K9" s="12">
        <v>0</v>
      </c>
      <c r="L9" s="12"/>
      <c r="M9" s="12">
        <v>0</v>
      </c>
      <c r="N9" s="12"/>
      <c r="O9" s="12">
        <v>0</v>
      </c>
      <c r="P9" s="12"/>
      <c r="Q9" s="12">
        <v>13430263</v>
      </c>
      <c r="R9" s="12"/>
      <c r="S9" s="12">
        <v>6450</v>
      </c>
      <c r="T9" s="12"/>
      <c r="U9" s="12">
        <v>20266128200</v>
      </c>
      <c r="V9" s="12"/>
      <c r="W9" s="12">
        <v>86109776431.717499</v>
      </c>
      <c r="X9" s="8"/>
      <c r="Y9" s="25">
        <v>2.5087661369719017E-3</v>
      </c>
      <c r="AA9" s="9"/>
    </row>
    <row r="10" spans="1:27" x14ac:dyDescent="0.55000000000000004">
      <c r="A10" s="5" t="s">
        <v>16</v>
      </c>
      <c r="C10" s="12">
        <v>2300000</v>
      </c>
      <c r="D10" s="12"/>
      <c r="E10" s="12">
        <v>54675840642</v>
      </c>
      <c r="F10" s="12"/>
      <c r="G10" s="12">
        <v>74316669075</v>
      </c>
      <c r="H10" s="12"/>
      <c r="I10" s="12">
        <v>0</v>
      </c>
      <c r="J10" s="12"/>
      <c r="K10" s="12">
        <v>0</v>
      </c>
      <c r="L10" s="12"/>
      <c r="M10" s="12">
        <v>0</v>
      </c>
      <c r="N10" s="12"/>
      <c r="O10" s="12">
        <v>0</v>
      </c>
      <c r="P10" s="12"/>
      <c r="Q10" s="12">
        <v>2300000</v>
      </c>
      <c r="R10" s="12"/>
      <c r="S10" s="12">
        <v>39550</v>
      </c>
      <c r="T10" s="12"/>
      <c r="U10" s="12">
        <v>54675840642</v>
      </c>
      <c r="V10" s="12"/>
      <c r="W10" s="12">
        <v>90423758250</v>
      </c>
      <c r="X10" s="8"/>
      <c r="Y10" s="25">
        <v>2.6344518831171344E-3</v>
      </c>
      <c r="AA10" s="9"/>
    </row>
    <row r="11" spans="1:27" x14ac:dyDescent="0.55000000000000004">
      <c r="A11" s="5" t="s">
        <v>17</v>
      </c>
      <c r="C11" s="12">
        <v>1011363</v>
      </c>
      <c r="D11" s="12"/>
      <c r="E11" s="12">
        <v>109578582354</v>
      </c>
      <c r="F11" s="12"/>
      <c r="G11" s="12">
        <v>112645934930.13699</v>
      </c>
      <c r="H11" s="12"/>
      <c r="I11" s="12">
        <v>2866338</v>
      </c>
      <c r="J11" s="12"/>
      <c r="K11" s="12">
        <v>327522545010</v>
      </c>
      <c r="L11" s="12"/>
      <c r="M11" s="12">
        <v>0</v>
      </c>
      <c r="N11" s="12"/>
      <c r="O11" s="12">
        <v>0</v>
      </c>
      <c r="P11" s="12"/>
      <c r="Q11" s="12">
        <v>3877701</v>
      </c>
      <c r="R11" s="12"/>
      <c r="S11" s="12">
        <v>125752</v>
      </c>
      <c r="T11" s="12"/>
      <c r="U11" s="12">
        <v>437101127364</v>
      </c>
      <c r="V11" s="12"/>
      <c r="W11" s="12">
        <v>484727265647.896</v>
      </c>
      <c r="X11" s="8"/>
      <c r="Y11" s="25">
        <v>1.412229133690447E-2</v>
      </c>
      <c r="AA11" s="9"/>
    </row>
    <row r="12" spans="1:27" x14ac:dyDescent="0.55000000000000004">
      <c r="A12" s="5" t="s">
        <v>18</v>
      </c>
      <c r="C12" s="12">
        <v>1040482</v>
      </c>
      <c r="D12" s="12"/>
      <c r="E12" s="12">
        <v>84857937811</v>
      </c>
      <c r="F12" s="12"/>
      <c r="G12" s="12">
        <v>82393700165.350204</v>
      </c>
      <c r="H12" s="12"/>
      <c r="I12" s="12">
        <v>0</v>
      </c>
      <c r="J12" s="12"/>
      <c r="K12" s="12">
        <v>0</v>
      </c>
      <c r="L12" s="12"/>
      <c r="M12" s="12">
        <v>0</v>
      </c>
      <c r="N12" s="12"/>
      <c r="O12" s="12">
        <v>0</v>
      </c>
      <c r="P12" s="12"/>
      <c r="Q12" s="12">
        <v>1040482</v>
      </c>
      <c r="R12" s="12"/>
      <c r="S12" s="12">
        <v>102658</v>
      </c>
      <c r="T12" s="12"/>
      <c r="U12" s="12">
        <v>84857937811</v>
      </c>
      <c r="V12" s="12"/>
      <c r="W12" s="12">
        <v>106178259039.12199</v>
      </c>
      <c r="X12" s="8"/>
      <c r="Y12" s="25">
        <v>3.0934515428826899E-3</v>
      </c>
      <c r="AA12" s="9"/>
    </row>
    <row r="13" spans="1:27" x14ac:dyDescent="0.55000000000000004">
      <c r="A13" s="5" t="s">
        <v>19</v>
      </c>
      <c r="C13" s="12">
        <v>306183</v>
      </c>
      <c r="D13" s="12"/>
      <c r="E13" s="12">
        <v>48055539796</v>
      </c>
      <c r="F13" s="12"/>
      <c r="G13" s="12">
        <v>51354867157.3395</v>
      </c>
      <c r="H13" s="12"/>
      <c r="I13" s="12">
        <v>0</v>
      </c>
      <c r="J13" s="12"/>
      <c r="K13" s="12">
        <v>0</v>
      </c>
      <c r="L13" s="12"/>
      <c r="M13" s="12">
        <v>0</v>
      </c>
      <c r="N13" s="12"/>
      <c r="O13" s="12">
        <v>0</v>
      </c>
      <c r="P13" s="12"/>
      <c r="Q13" s="12">
        <v>306183</v>
      </c>
      <c r="R13" s="12"/>
      <c r="S13" s="12">
        <v>215120</v>
      </c>
      <c r="T13" s="12"/>
      <c r="U13" s="12">
        <v>48055539796</v>
      </c>
      <c r="V13" s="12"/>
      <c r="W13" s="12">
        <v>65474183742.587997</v>
      </c>
      <c r="X13" s="8"/>
      <c r="Y13" s="25">
        <v>1.9075582567507166E-3</v>
      </c>
      <c r="AA13" s="9"/>
    </row>
    <row r="14" spans="1:27" x14ac:dyDescent="0.55000000000000004">
      <c r="A14" s="5" t="s">
        <v>20</v>
      </c>
      <c r="C14" s="12">
        <v>22106069</v>
      </c>
      <c r="D14" s="12"/>
      <c r="E14" s="12">
        <v>591388030083</v>
      </c>
      <c r="F14" s="12"/>
      <c r="G14" s="12">
        <v>2866578467678.75</v>
      </c>
      <c r="H14" s="12"/>
      <c r="I14" s="12">
        <v>0</v>
      </c>
      <c r="J14" s="12"/>
      <c r="K14" s="12">
        <v>0</v>
      </c>
      <c r="L14" s="12"/>
      <c r="M14" s="12">
        <v>0</v>
      </c>
      <c r="N14" s="12"/>
      <c r="O14" s="12">
        <v>0</v>
      </c>
      <c r="P14" s="12"/>
      <c r="Q14" s="12">
        <v>22106069</v>
      </c>
      <c r="R14" s="12"/>
      <c r="S14" s="12">
        <v>161570</v>
      </c>
      <c r="T14" s="12"/>
      <c r="U14" s="12">
        <v>591388030083</v>
      </c>
      <c r="V14" s="12"/>
      <c r="W14" s="12">
        <v>3550426086798.4399</v>
      </c>
      <c r="X14" s="8"/>
      <c r="Y14" s="25">
        <v>0.10343992410019465</v>
      </c>
      <c r="AA14" s="9"/>
    </row>
    <row r="15" spans="1:27" x14ac:dyDescent="0.55000000000000004">
      <c r="A15" s="5" t="s">
        <v>21</v>
      </c>
      <c r="C15" s="12">
        <v>16500000</v>
      </c>
      <c r="D15" s="12"/>
      <c r="E15" s="12">
        <v>164226929958</v>
      </c>
      <c r="F15" s="12"/>
      <c r="G15" s="12">
        <v>169922907000</v>
      </c>
      <c r="H15" s="12"/>
      <c r="I15" s="12">
        <v>6500000</v>
      </c>
      <c r="J15" s="12"/>
      <c r="K15" s="12">
        <v>72666271084</v>
      </c>
      <c r="L15" s="12"/>
      <c r="M15" s="12">
        <v>0</v>
      </c>
      <c r="N15" s="12"/>
      <c r="O15" s="12">
        <v>0</v>
      </c>
      <c r="P15" s="12"/>
      <c r="Q15" s="12">
        <v>23000000</v>
      </c>
      <c r="R15" s="12"/>
      <c r="S15" s="12">
        <v>12276</v>
      </c>
      <c r="T15" s="12"/>
      <c r="U15" s="12">
        <v>236893201042</v>
      </c>
      <c r="V15" s="12"/>
      <c r="W15" s="12">
        <v>280668029400</v>
      </c>
      <c r="X15" s="8"/>
      <c r="Y15" s="25">
        <v>8.1771254910609215E-3</v>
      </c>
      <c r="AA15" s="9"/>
    </row>
    <row r="16" spans="1:27" x14ac:dyDescent="0.55000000000000004">
      <c r="A16" s="5" t="s">
        <v>22</v>
      </c>
      <c r="C16" s="12">
        <v>35269260</v>
      </c>
      <c r="D16" s="12"/>
      <c r="E16" s="12">
        <v>1027465431793</v>
      </c>
      <c r="F16" s="12"/>
      <c r="G16" s="12">
        <v>1388352552958.8</v>
      </c>
      <c r="H16" s="12"/>
      <c r="I16" s="12">
        <v>0</v>
      </c>
      <c r="J16" s="12"/>
      <c r="K16" s="12">
        <v>0</v>
      </c>
      <c r="L16" s="12"/>
      <c r="M16" s="12">
        <v>0</v>
      </c>
      <c r="N16" s="12"/>
      <c r="O16" s="12">
        <v>0</v>
      </c>
      <c r="P16" s="12"/>
      <c r="Q16" s="12">
        <v>35269260</v>
      </c>
      <c r="R16" s="12"/>
      <c r="S16" s="12">
        <v>47670</v>
      </c>
      <c r="T16" s="12"/>
      <c r="U16" s="12">
        <v>1027465431793</v>
      </c>
      <c r="V16" s="12"/>
      <c r="W16" s="12">
        <v>1671281974736.01</v>
      </c>
      <c r="X16" s="8"/>
      <c r="Y16" s="25">
        <v>4.8691981297548037E-2</v>
      </c>
    </row>
    <row r="17" spans="1:25" x14ac:dyDescent="0.55000000000000004">
      <c r="A17" s="5" t="s">
        <v>23</v>
      </c>
      <c r="C17" s="12">
        <v>2761247</v>
      </c>
      <c r="D17" s="12"/>
      <c r="E17" s="12">
        <v>89339907887</v>
      </c>
      <c r="F17" s="12"/>
      <c r="G17" s="12">
        <v>209731511314.543</v>
      </c>
      <c r="H17" s="12"/>
      <c r="I17" s="12">
        <v>280170</v>
      </c>
      <c r="J17" s="12"/>
      <c r="K17" s="12">
        <v>23390416212</v>
      </c>
      <c r="L17" s="12"/>
      <c r="M17" s="12">
        <v>0</v>
      </c>
      <c r="N17" s="12"/>
      <c r="O17" s="12">
        <v>0</v>
      </c>
      <c r="P17" s="12"/>
      <c r="Q17" s="12">
        <v>3041417</v>
      </c>
      <c r="R17" s="12"/>
      <c r="S17" s="12">
        <v>88250</v>
      </c>
      <c r="T17" s="12"/>
      <c r="U17" s="12">
        <v>112730324099</v>
      </c>
      <c r="V17" s="12"/>
      <c r="W17" s="12">
        <v>266808040201.013</v>
      </c>
      <c r="X17" s="8"/>
      <c r="Y17" s="25">
        <v>7.7733214980405972E-3</v>
      </c>
    </row>
    <row r="18" spans="1:25" x14ac:dyDescent="0.55000000000000004">
      <c r="A18" s="5" t="s">
        <v>24</v>
      </c>
      <c r="C18" s="12">
        <v>3269867</v>
      </c>
      <c r="D18" s="12"/>
      <c r="E18" s="12">
        <v>51463327943</v>
      </c>
      <c r="F18" s="12"/>
      <c r="G18" s="12">
        <v>93124283497.177505</v>
      </c>
      <c r="H18" s="12"/>
      <c r="I18" s="12">
        <v>0</v>
      </c>
      <c r="J18" s="12"/>
      <c r="K18" s="12">
        <v>0</v>
      </c>
      <c r="L18" s="12"/>
      <c r="M18" s="12">
        <v>0</v>
      </c>
      <c r="N18" s="12"/>
      <c r="O18" s="12">
        <v>0</v>
      </c>
      <c r="P18" s="12"/>
      <c r="Q18" s="12">
        <v>3269867</v>
      </c>
      <c r="R18" s="12"/>
      <c r="S18" s="12">
        <v>42760</v>
      </c>
      <c r="T18" s="12"/>
      <c r="U18" s="12">
        <v>51463327943</v>
      </c>
      <c r="V18" s="12"/>
      <c r="W18" s="12">
        <v>138987586818.12601</v>
      </c>
      <c r="X18" s="8"/>
      <c r="Y18" s="25">
        <v>4.0493352290289072E-3</v>
      </c>
    </row>
    <row r="19" spans="1:25" x14ac:dyDescent="0.55000000000000004">
      <c r="A19" s="5" t="s">
        <v>25</v>
      </c>
      <c r="C19" s="12">
        <v>3671259</v>
      </c>
      <c r="D19" s="12"/>
      <c r="E19" s="12">
        <v>245285068730</v>
      </c>
      <c r="F19" s="12"/>
      <c r="G19" s="12">
        <v>248415679659.22699</v>
      </c>
      <c r="H19" s="12"/>
      <c r="I19" s="12">
        <v>3300000</v>
      </c>
      <c r="J19" s="12"/>
      <c r="K19" s="12">
        <v>267776207540</v>
      </c>
      <c r="L19" s="12"/>
      <c r="M19" s="12">
        <v>0</v>
      </c>
      <c r="N19" s="12"/>
      <c r="O19" s="12">
        <v>0</v>
      </c>
      <c r="P19" s="12"/>
      <c r="Q19" s="12">
        <v>6971259</v>
      </c>
      <c r="R19" s="12"/>
      <c r="S19" s="12">
        <v>88250</v>
      </c>
      <c r="T19" s="12"/>
      <c r="U19" s="12">
        <v>513061276270</v>
      </c>
      <c r="V19" s="12"/>
      <c r="W19" s="12">
        <v>611553085789.83801</v>
      </c>
      <c r="X19" s="8"/>
      <c r="Y19" s="25">
        <v>1.7817299453875921E-2</v>
      </c>
    </row>
    <row r="20" spans="1:25" x14ac:dyDescent="0.55000000000000004">
      <c r="A20" s="5" t="s">
        <v>26</v>
      </c>
      <c r="C20" s="12">
        <v>1343905</v>
      </c>
      <c r="D20" s="12"/>
      <c r="E20" s="12">
        <v>36668939311</v>
      </c>
      <c r="F20" s="12"/>
      <c r="G20" s="12">
        <v>106431851327.468</v>
      </c>
      <c r="H20" s="12"/>
      <c r="I20" s="12">
        <v>0</v>
      </c>
      <c r="J20" s="12"/>
      <c r="K20" s="12">
        <v>0</v>
      </c>
      <c r="L20" s="12"/>
      <c r="M20" s="12">
        <v>0</v>
      </c>
      <c r="N20" s="12"/>
      <c r="O20" s="12">
        <v>0</v>
      </c>
      <c r="P20" s="12"/>
      <c r="Q20" s="12">
        <v>1343905</v>
      </c>
      <c r="R20" s="12"/>
      <c r="S20" s="12">
        <v>110400</v>
      </c>
      <c r="T20" s="12"/>
      <c r="U20" s="12">
        <v>36668939311</v>
      </c>
      <c r="V20" s="12"/>
      <c r="W20" s="12">
        <v>147484327683.60001</v>
      </c>
      <c r="X20" s="8"/>
      <c r="Y20" s="25">
        <v>4.2968836101912912E-3</v>
      </c>
    </row>
    <row r="21" spans="1:25" x14ac:dyDescent="0.55000000000000004">
      <c r="A21" s="5" t="s">
        <v>27</v>
      </c>
      <c r="C21" s="12">
        <v>8656623</v>
      </c>
      <c r="D21" s="12"/>
      <c r="E21" s="12">
        <v>154822327303</v>
      </c>
      <c r="F21" s="12"/>
      <c r="G21" s="12">
        <v>517855886485.76703</v>
      </c>
      <c r="H21" s="12"/>
      <c r="I21" s="12">
        <v>0</v>
      </c>
      <c r="J21" s="12"/>
      <c r="K21" s="12">
        <v>0</v>
      </c>
      <c r="L21" s="12"/>
      <c r="M21" s="12">
        <v>0</v>
      </c>
      <c r="N21" s="12"/>
      <c r="O21" s="12">
        <v>0</v>
      </c>
      <c r="P21" s="12"/>
      <c r="Q21" s="12">
        <v>8656623</v>
      </c>
      <c r="R21" s="12"/>
      <c r="S21" s="12">
        <v>75030</v>
      </c>
      <c r="T21" s="12"/>
      <c r="U21" s="12">
        <v>154822327303</v>
      </c>
      <c r="V21" s="12"/>
      <c r="W21" s="12">
        <v>645641860469.04395</v>
      </c>
      <c r="X21" s="8"/>
      <c r="Y21" s="25">
        <v>1.8810459198447694E-2</v>
      </c>
    </row>
    <row r="22" spans="1:25" x14ac:dyDescent="0.55000000000000004">
      <c r="A22" s="5" t="s">
        <v>28</v>
      </c>
      <c r="C22" s="12">
        <v>3593753</v>
      </c>
      <c r="D22" s="12"/>
      <c r="E22" s="12">
        <v>224817994772</v>
      </c>
      <c r="F22" s="12"/>
      <c r="G22" s="12">
        <v>288611786006.02399</v>
      </c>
      <c r="H22" s="12"/>
      <c r="I22" s="12">
        <v>0</v>
      </c>
      <c r="J22" s="12"/>
      <c r="K22" s="12">
        <v>0</v>
      </c>
      <c r="L22" s="12"/>
      <c r="M22" s="12">
        <v>0</v>
      </c>
      <c r="N22" s="12"/>
      <c r="O22" s="12">
        <v>0</v>
      </c>
      <c r="P22" s="12"/>
      <c r="Q22" s="12">
        <v>3593753</v>
      </c>
      <c r="R22" s="12"/>
      <c r="S22" s="12">
        <v>119790</v>
      </c>
      <c r="T22" s="12"/>
      <c r="U22" s="12">
        <v>224817994772</v>
      </c>
      <c r="V22" s="12"/>
      <c r="W22" s="12">
        <v>427934222622.37299</v>
      </c>
      <c r="X22" s="8"/>
      <c r="Y22" s="25">
        <v>1.2467653860624374E-2</v>
      </c>
    </row>
    <row r="23" spans="1:25" x14ac:dyDescent="0.55000000000000004">
      <c r="A23" s="5" t="s">
        <v>29</v>
      </c>
      <c r="C23" s="12">
        <v>7429422</v>
      </c>
      <c r="D23" s="12"/>
      <c r="E23" s="12">
        <v>531913257815</v>
      </c>
      <c r="F23" s="12"/>
      <c r="G23" s="12">
        <v>662276714230.73206</v>
      </c>
      <c r="H23" s="12"/>
      <c r="I23" s="12">
        <v>0</v>
      </c>
      <c r="J23" s="12"/>
      <c r="K23" s="12">
        <v>0</v>
      </c>
      <c r="L23" s="12"/>
      <c r="M23" s="12">
        <v>0</v>
      </c>
      <c r="N23" s="12"/>
      <c r="O23" s="12">
        <v>0</v>
      </c>
      <c r="P23" s="12"/>
      <c r="Q23" s="12">
        <v>7429422</v>
      </c>
      <c r="R23" s="12"/>
      <c r="S23" s="12">
        <v>122520</v>
      </c>
      <c r="T23" s="12"/>
      <c r="U23" s="12">
        <v>531913257815</v>
      </c>
      <c r="V23" s="12"/>
      <c r="W23" s="12">
        <v>904836779378.53198</v>
      </c>
      <c r="X23" s="8"/>
      <c r="Y23" s="25">
        <v>2.6361976138582106E-2</v>
      </c>
    </row>
    <row r="24" spans="1:25" x14ac:dyDescent="0.55000000000000004">
      <c r="A24" s="5" t="s">
        <v>30</v>
      </c>
      <c r="C24" s="12">
        <v>500000</v>
      </c>
      <c r="D24" s="12"/>
      <c r="E24" s="12">
        <v>1707500000</v>
      </c>
      <c r="F24" s="12"/>
      <c r="G24" s="12">
        <v>4025902500</v>
      </c>
      <c r="H24" s="12"/>
      <c r="I24" s="12">
        <v>0</v>
      </c>
      <c r="J24" s="12"/>
      <c r="K24" s="12">
        <v>0</v>
      </c>
      <c r="L24" s="12"/>
      <c r="M24" s="12">
        <v>0</v>
      </c>
      <c r="N24" s="12"/>
      <c r="O24" s="12">
        <v>0</v>
      </c>
      <c r="P24" s="12"/>
      <c r="Q24" s="12">
        <v>500000</v>
      </c>
      <c r="R24" s="12"/>
      <c r="S24" s="12">
        <v>8780</v>
      </c>
      <c r="T24" s="12"/>
      <c r="U24" s="12">
        <v>1707500000</v>
      </c>
      <c r="V24" s="12"/>
      <c r="W24" s="12">
        <v>4363879500</v>
      </c>
      <c r="X24" s="8"/>
      <c r="Y24" s="25">
        <v>1.271394906489773E-4</v>
      </c>
    </row>
    <row r="25" spans="1:25" x14ac:dyDescent="0.55000000000000004">
      <c r="A25" s="5" t="s">
        <v>31</v>
      </c>
      <c r="C25" s="12">
        <v>9500020</v>
      </c>
      <c r="D25" s="12"/>
      <c r="E25" s="12">
        <v>70011521706</v>
      </c>
      <c r="F25" s="12"/>
      <c r="G25" s="12">
        <v>220505605471.35001</v>
      </c>
      <c r="H25" s="12"/>
      <c r="I25" s="12">
        <v>0</v>
      </c>
      <c r="J25" s="12"/>
      <c r="K25" s="12">
        <v>0</v>
      </c>
      <c r="L25" s="12"/>
      <c r="M25" s="12">
        <v>0</v>
      </c>
      <c r="N25" s="12"/>
      <c r="O25" s="12">
        <v>0</v>
      </c>
      <c r="P25" s="12"/>
      <c r="Q25" s="12">
        <v>9500020</v>
      </c>
      <c r="R25" s="12"/>
      <c r="S25" s="12">
        <v>25350</v>
      </c>
      <c r="T25" s="12"/>
      <c r="U25" s="12">
        <v>70011521706</v>
      </c>
      <c r="V25" s="12"/>
      <c r="W25" s="12">
        <v>239392595233.35001</v>
      </c>
      <c r="X25" s="8"/>
      <c r="Y25" s="25">
        <v>6.9745859442509614E-3</v>
      </c>
    </row>
    <row r="26" spans="1:25" x14ac:dyDescent="0.55000000000000004">
      <c r="A26" s="5" t="s">
        <v>32</v>
      </c>
      <c r="C26" s="12">
        <v>50000</v>
      </c>
      <c r="D26" s="12"/>
      <c r="E26" s="12">
        <v>2753120113</v>
      </c>
      <c r="F26" s="12"/>
      <c r="G26" s="12">
        <v>2952676417.5</v>
      </c>
      <c r="H26" s="12"/>
      <c r="I26" s="12">
        <v>0</v>
      </c>
      <c r="J26" s="12"/>
      <c r="K26" s="12">
        <v>0</v>
      </c>
      <c r="L26" s="12"/>
      <c r="M26" s="12">
        <v>0</v>
      </c>
      <c r="N26" s="12"/>
      <c r="O26" s="12">
        <v>0</v>
      </c>
      <c r="P26" s="12"/>
      <c r="Q26" s="12">
        <v>50000</v>
      </c>
      <c r="R26" s="12"/>
      <c r="S26" s="12">
        <v>59979</v>
      </c>
      <c r="T26" s="12"/>
      <c r="U26" s="12">
        <v>2753120113</v>
      </c>
      <c r="V26" s="12"/>
      <c r="W26" s="12">
        <v>2981106247.5</v>
      </c>
      <c r="X26" s="8"/>
      <c r="Y26" s="25">
        <v>8.6853069585820155E-5</v>
      </c>
    </row>
    <row r="27" spans="1:25" x14ac:dyDescent="0.55000000000000004">
      <c r="A27" s="5" t="s">
        <v>33</v>
      </c>
      <c r="C27" s="12">
        <v>9210732</v>
      </c>
      <c r="D27" s="12"/>
      <c r="E27" s="12">
        <v>437505184138</v>
      </c>
      <c r="F27" s="12"/>
      <c r="G27" s="12">
        <v>533882170111.62598</v>
      </c>
      <c r="H27" s="12"/>
      <c r="I27" s="12">
        <v>100000</v>
      </c>
      <c r="J27" s="12"/>
      <c r="K27" s="12">
        <v>6120069023</v>
      </c>
      <c r="L27" s="12"/>
      <c r="M27" s="12">
        <v>0</v>
      </c>
      <c r="N27" s="12"/>
      <c r="O27" s="12">
        <v>0</v>
      </c>
      <c r="P27" s="12"/>
      <c r="Q27" s="12">
        <v>9310732</v>
      </c>
      <c r="R27" s="12"/>
      <c r="S27" s="12">
        <v>15850</v>
      </c>
      <c r="T27" s="12"/>
      <c r="U27" s="12">
        <v>109184360661</v>
      </c>
      <c r="V27" s="12"/>
      <c r="W27" s="12">
        <v>146697030341.91</v>
      </c>
      <c r="X27" s="8"/>
      <c r="Y27" s="25">
        <v>4.273946087967829E-3</v>
      </c>
    </row>
    <row r="28" spans="1:25" x14ac:dyDescent="0.55000000000000004">
      <c r="A28" s="5" t="s">
        <v>34</v>
      </c>
      <c r="C28" s="12">
        <v>59572254</v>
      </c>
      <c r="D28" s="12"/>
      <c r="E28" s="12">
        <v>521070231237</v>
      </c>
      <c r="F28" s="12"/>
      <c r="G28" s="12">
        <v>580334431069.26001</v>
      </c>
      <c r="H28" s="12"/>
      <c r="I28" s="12">
        <v>10000000</v>
      </c>
      <c r="J28" s="12"/>
      <c r="K28" s="12">
        <v>123076809866</v>
      </c>
      <c r="L28" s="12"/>
      <c r="M28" s="12">
        <v>0</v>
      </c>
      <c r="N28" s="12"/>
      <c r="O28" s="12">
        <v>0</v>
      </c>
      <c r="P28" s="12"/>
      <c r="Q28" s="12">
        <v>69572254</v>
      </c>
      <c r="R28" s="12"/>
      <c r="S28" s="12">
        <v>12680</v>
      </c>
      <c r="T28" s="12"/>
      <c r="U28" s="12">
        <v>644147041103</v>
      </c>
      <c r="V28" s="12"/>
      <c r="W28" s="12">
        <v>876927232444.71594</v>
      </c>
      <c r="X28" s="8"/>
      <c r="Y28" s="25">
        <v>2.5548845166150556E-2</v>
      </c>
    </row>
    <row r="29" spans="1:25" x14ac:dyDescent="0.55000000000000004">
      <c r="A29" s="5" t="s">
        <v>35</v>
      </c>
      <c r="C29" s="12">
        <v>56670</v>
      </c>
      <c r="D29" s="12"/>
      <c r="E29" s="12">
        <v>444809812</v>
      </c>
      <c r="F29" s="12"/>
      <c r="G29" s="12">
        <v>831472327.25999999</v>
      </c>
      <c r="H29" s="12"/>
      <c r="I29" s="12">
        <v>0</v>
      </c>
      <c r="J29" s="12"/>
      <c r="K29" s="12">
        <v>0</v>
      </c>
      <c r="L29" s="12"/>
      <c r="M29" s="12">
        <v>-56670</v>
      </c>
      <c r="N29" s="12"/>
      <c r="O29" s="12">
        <v>777103902</v>
      </c>
      <c r="P29" s="12"/>
      <c r="Q29" s="12">
        <v>0</v>
      </c>
      <c r="R29" s="12"/>
      <c r="S29" s="12">
        <v>0</v>
      </c>
      <c r="T29" s="12"/>
      <c r="U29" s="12">
        <v>0</v>
      </c>
      <c r="V29" s="12"/>
      <c r="W29" s="12">
        <v>0</v>
      </c>
      <c r="X29" s="8"/>
      <c r="Y29" s="25">
        <v>0</v>
      </c>
    </row>
    <row r="30" spans="1:25" x14ac:dyDescent="0.55000000000000004">
      <c r="A30" s="5" t="s">
        <v>36</v>
      </c>
      <c r="C30" s="12">
        <v>750000</v>
      </c>
      <c r="D30" s="12"/>
      <c r="E30" s="12">
        <v>2779500000</v>
      </c>
      <c r="F30" s="12"/>
      <c r="G30" s="12">
        <v>17572318875</v>
      </c>
      <c r="H30" s="12"/>
      <c r="I30" s="12">
        <v>0</v>
      </c>
      <c r="J30" s="12"/>
      <c r="K30" s="12">
        <v>0</v>
      </c>
      <c r="L30" s="12"/>
      <c r="M30" s="12">
        <v>0</v>
      </c>
      <c r="N30" s="12"/>
      <c r="O30" s="12">
        <v>0</v>
      </c>
      <c r="P30" s="12"/>
      <c r="Q30" s="12">
        <v>750000</v>
      </c>
      <c r="R30" s="12"/>
      <c r="S30" s="12">
        <v>28060</v>
      </c>
      <c r="T30" s="12"/>
      <c r="U30" s="12">
        <v>2779500000</v>
      </c>
      <c r="V30" s="12"/>
      <c r="W30" s="12">
        <v>20919782250</v>
      </c>
      <c r="X30" s="8"/>
      <c r="Y30" s="25">
        <v>6.0948760380586048E-4</v>
      </c>
    </row>
    <row r="31" spans="1:25" x14ac:dyDescent="0.55000000000000004">
      <c r="A31" s="5" t="s">
        <v>37</v>
      </c>
      <c r="C31" s="12">
        <v>8637241</v>
      </c>
      <c r="D31" s="12"/>
      <c r="E31" s="12">
        <v>16661237889</v>
      </c>
      <c r="F31" s="12"/>
      <c r="G31" s="12">
        <v>156434176360.431</v>
      </c>
      <c r="H31" s="12"/>
      <c r="I31" s="12">
        <v>3000000</v>
      </c>
      <c r="J31" s="12"/>
      <c r="K31" s="12">
        <v>47541669659</v>
      </c>
      <c r="L31" s="12"/>
      <c r="M31" s="12">
        <v>0</v>
      </c>
      <c r="N31" s="12"/>
      <c r="O31" s="12">
        <v>0</v>
      </c>
      <c r="P31" s="12"/>
      <c r="Q31" s="12">
        <v>11637241</v>
      </c>
      <c r="R31" s="12"/>
      <c r="S31" s="12">
        <v>18480</v>
      </c>
      <c r="T31" s="12"/>
      <c r="U31" s="12">
        <v>64202907548</v>
      </c>
      <c r="V31" s="12"/>
      <c r="W31" s="12">
        <v>213776629208.604</v>
      </c>
      <c r="X31" s="8"/>
      <c r="Y31" s="25">
        <v>6.2282773276020106E-3</v>
      </c>
    </row>
    <row r="32" spans="1:25" x14ac:dyDescent="0.55000000000000004">
      <c r="A32" s="5" t="s">
        <v>38</v>
      </c>
      <c r="C32" s="12">
        <v>20971476</v>
      </c>
      <c r="D32" s="12"/>
      <c r="E32" s="12">
        <v>134408609893</v>
      </c>
      <c r="F32" s="12"/>
      <c r="G32" s="12">
        <v>143008332624.108</v>
      </c>
      <c r="H32" s="12"/>
      <c r="I32" s="12">
        <v>0</v>
      </c>
      <c r="J32" s="12"/>
      <c r="K32" s="12">
        <v>0</v>
      </c>
      <c r="L32" s="12"/>
      <c r="M32" s="12">
        <v>0</v>
      </c>
      <c r="N32" s="12"/>
      <c r="O32" s="12">
        <v>0</v>
      </c>
      <c r="P32" s="12"/>
      <c r="Q32" s="12">
        <v>20971476</v>
      </c>
      <c r="R32" s="12"/>
      <c r="S32" s="12">
        <v>7070</v>
      </c>
      <c r="T32" s="12"/>
      <c r="U32" s="12">
        <v>134408609893</v>
      </c>
      <c r="V32" s="12"/>
      <c r="W32" s="12">
        <v>147386138724.84601</v>
      </c>
      <c r="X32" s="8"/>
      <c r="Y32" s="25">
        <v>4.2940229229969417E-3</v>
      </c>
    </row>
    <row r="33" spans="1:25" x14ac:dyDescent="0.55000000000000004">
      <c r="A33" s="5" t="s">
        <v>39</v>
      </c>
      <c r="C33" s="12">
        <v>1785714</v>
      </c>
      <c r="D33" s="12"/>
      <c r="E33" s="12">
        <v>8404208461</v>
      </c>
      <c r="F33" s="12"/>
      <c r="G33" s="12">
        <v>43613936771.768997</v>
      </c>
      <c r="H33" s="12"/>
      <c r="I33" s="12">
        <v>0</v>
      </c>
      <c r="J33" s="12"/>
      <c r="K33" s="12">
        <v>0</v>
      </c>
      <c r="L33" s="12"/>
      <c r="M33" s="12">
        <v>0</v>
      </c>
      <c r="N33" s="12"/>
      <c r="O33" s="12">
        <v>0</v>
      </c>
      <c r="P33" s="12"/>
      <c r="Q33" s="12">
        <v>1785714</v>
      </c>
      <c r="R33" s="12"/>
      <c r="S33" s="12">
        <v>32060</v>
      </c>
      <c r="T33" s="12"/>
      <c r="U33" s="12">
        <v>8404208461</v>
      </c>
      <c r="V33" s="12"/>
      <c r="W33" s="12">
        <v>56909353394.501999</v>
      </c>
      <c r="X33" s="8"/>
      <c r="Y33" s="25">
        <v>1.6580261218806871E-3</v>
      </c>
    </row>
    <row r="34" spans="1:25" x14ac:dyDescent="0.55000000000000004">
      <c r="A34" s="5" t="s">
        <v>40</v>
      </c>
      <c r="C34" s="12">
        <v>370530</v>
      </c>
      <c r="D34" s="12"/>
      <c r="E34" s="12">
        <v>11517834653</v>
      </c>
      <c r="F34" s="12"/>
      <c r="G34" s="12">
        <v>13082916307.68</v>
      </c>
      <c r="H34" s="12"/>
      <c r="I34" s="12">
        <v>0</v>
      </c>
      <c r="J34" s="12"/>
      <c r="K34" s="12">
        <v>0</v>
      </c>
      <c r="L34" s="12"/>
      <c r="M34" s="12">
        <v>0</v>
      </c>
      <c r="N34" s="12"/>
      <c r="O34" s="12">
        <v>0</v>
      </c>
      <c r="P34" s="12"/>
      <c r="Q34" s="12">
        <v>370530</v>
      </c>
      <c r="R34" s="12"/>
      <c r="S34" s="12">
        <v>26090</v>
      </c>
      <c r="T34" s="12"/>
      <c r="U34" s="12">
        <v>7802159813</v>
      </c>
      <c r="V34" s="12"/>
      <c r="W34" s="12">
        <v>9609608290.1849995</v>
      </c>
      <c r="X34" s="8"/>
      <c r="Y34" s="25">
        <v>2.7997122820424132E-4</v>
      </c>
    </row>
    <row r="35" spans="1:25" x14ac:dyDescent="0.55000000000000004">
      <c r="A35" s="5" t="s">
        <v>41</v>
      </c>
      <c r="C35" s="12">
        <v>1500000</v>
      </c>
      <c r="D35" s="12"/>
      <c r="E35" s="12">
        <v>38284103925</v>
      </c>
      <c r="F35" s="12"/>
      <c r="G35" s="12">
        <v>50249227500</v>
      </c>
      <c r="H35" s="12"/>
      <c r="I35" s="12">
        <v>100000</v>
      </c>
      <c r="J35" s="12"/>
      <c r="K35" s="12">
        <v>3919891953</v>
      </c>
      <c r="L35" s="12"/>
      <c r="M35" s="12">
        <v>0</v>
      </c>
      <c r="N35" s="12"/>
      <c r="O35" s="12">
        <v>0</v>
      </c>
      <c r="P35" s="12"/>
      <c r="Q35" s="12">
        <v>1600000</v>
      </c>
      <c r="R35" s="12"/>
      <c r="S35" s="12">
        <v>39470</v>
      </c>
      <c r="T35" s="12"/>
      <c r="U35" s="12">
        <v>42203995878</v>
      </c>
      <c r="V35" s="12"/>
      <c r="W35" s="12">
        <v>62776245600</v>
      </c>
      <c r="X35" s="8"/>
      <c r="Y35" s="25">
        <v>1.8289551511308005E-3</v>
      </c>
    </row>
    <row r="36" spans="1:25" x14ac:dyDescent="0.55000000000000004">
      <c r="A36" s="5" t="s">
        <v>42</v>
      </c>
      <c r="C36" s="12">
        <v>4000060</v>
      </c>
      <c r="D36" s="12"/>
      <c r="E36" s="12">
        <v>123203071765</v>
      </c>
      <c r="F36" s="12"/>
      <c r="G36" s="12">
        <v>138739651463.556</v>
      </c>
      <c r="H36" s="12"/>
      <c r="I36" s="12">
        <v>0</v>
      </c>
      <c r="J36" s="12"/>
      <c r="K36" s="12">
        <v>0</v>
      </c>
      <c r="L36" s="12"/>
      <c r="M36" s="12">
        <v>0</v>
      </c>
      <c r="N36" s="12"/>
      <c r="O36" s="12">
        <v>0</v>
      </c>
      <c r="P36" s="12"/>
      <c r="Q36" s="12">
        <v>4000060</v>
      </c>
      <c r="R36" s="12"/>
      <c r="S36" s="12">
        <v>37623</v>
      </c>
      <c r="T36" s="12"/>
      <c r="U36" s="12">
        <v>123203071765</v>
      </c>
      <c r="V36" s="12"/>
      <c r="W36" s="12">
        <v>149598816548.58899</v>
      </c>
      <c r="X36" s="8"/>
      <c r="Y36" s="25">
        <v>4.3584882070362855E-3</v>
      </c>
    </row>
    <row r="37" spans="1:25" x14ac:dyDescent="0.55000000000000004">
      <c r="A37" s="5" t="s">
        <v>43</v>
      </c>
      <c r="C37" s="12">
        <v>439056</v>
      </c>
      <c r="D37" s="12"/>
      <c r="E37" s="12">
        <v>155396204785</v>
      </c>
      <c r="F37" s="12"/>
      <c r="G37" s="12">
        <v>168977875116.45599</v>
      </c>
      <c r="H37" s="12"/>
      <c r="I37" s="12">
        <v>26131</v>
      </c>
      <c r="J37" s="12"/>
      <c r="K37" s="12">
        <v>12010742804</v>
      </c>
      <c r="L37" s="12"/>
      <c r="M37" s="12">
        <v>0</v>
      </c>
      <c r="N37" s="12"/>
      <c r="O37" s="12">
        <v>0</v>
      </c>
      <c r="P37" s="12"/>
      <c r="Q37" s="12">
        <v>465187</v>
      </c>
      <c r="R37" s="12"/>
      <c r="S37" s="12">
        <v>567100</v>
      </c>
      <c r="T37" s="12"/>
      <c r="U37" s="12">
        <v>167406947589</v>
      </c>
      <c r="V37" s="12"/>
      <c r="W37" s="12">
        <v>262237892791.185</v>
      </c>
      <c r="X37" s="8"/>
      <c r="Y37" s="25">
        <v>7.6401724929234128E-3</v>
      </c>
    </row>
    <row r="38" spans="1:25" x14ac:dyDescent="0.55000000000000004">
      <c r="A38" s="5" t="s">
        <v>44</v>
      </c>
      <c r="C38" s="12">
        <v>248066</v>
      </c>
      <c r="D38" s="12"/>
      <c r="E38" s="12">
        <v>5214220305</v>
      </c>
      <c r="F38" s="12"/>
      <c r="G38" s="12">
        <v>4438620131.3999996</v>
      </c>
      <c r="H38" s="12"/>
      <c r="I38" s="12">
        <v>2000000</v>
      </c>
      <c r="J38" s="12"/>
      <c r="K38" s="12">
        <v>100152852892</v>
      </c>
      <c r="L38" s="12"/>
      <c r="M38" s="12">
        <v>0</v>
      </c>
      <c r="N38" s="12"/>
      <c r="O38" s="12">
        <v>0</v>
      </c>
      <c r="P38" s="12"/>
      <c r="Q38" s="12">
        <v>2248066</v>
      </c>
      <c r="R38" s="12"/>
      <c r="S38" s="12">
        <v>50030</v>
      </c>
      <c r="T38" s="12"/>
      <c r="U38" s="12">
        <v>105367073197</v>
      </c>
      <c r="V38" s="12"/>
      <c r="W38" s="12">
        <v>111801541065.21899</v>
      </c>
      <c r="X38" s="8"/>
      <c r="Y38" s="25">
        <v>3.2572831089407173E-3</v>
      </c>
    </row>
    <row r="39" spans="1:25" x14ac:dyDescent="0.55000000000000004">
      <c r="A39" s="5" t="s">
        <v>45</v>
      </c>
      <c r="C39" s="12">
        <v>16902989</v>
      </c>
      <c r="D39" s="12"/>
      <c r="E39" s="12">
        <v>49525931576</v>
      </c>
      <c r="F39" s="12"/>
      <c r="G39" s="12">
        <v>322942439660.94897</v>
      </c>
      <c r="H39" s="12"/>
      <c r="I39" s="12">
        <v>0</v>
      </c>
      <c r="J39" s="12"/>
      <c r="K39" s="12">
        <v>0</v>
      </c>
      <c r="L39" s="12"/>
      <c r="M39" s="12">
        <v>0</v>
      </c>
      <c r="N39" s="12"/>
      <c r="O39" s="12">
        <v>0</v>
      </c>
      <c r="P39" s="12"/>
      <c r="Q39" s="12">
        <v>16902989</v>
      </c>
      <c r="R39" s="12"/>
      <c r="S39" s="12">
        <v>20890</v>
      </c>
      <c r="T39" s="12"/>
      <c r="U39" s="12">
        <v>49525931576</v>
      </c>
      <c r="V39" s="12"/>
      <c r="W39" s="12">
        <v>351002474740.75</v>
      </c>
      <c r="X39" s="8"/>
      <c r="Y39" s="25">
        <v>1.0226285087631196E-2</v>
      </c>
    </row>
    <row r="40" spans="1:25" x14ac:dyDescent="0.55000000000000004">
      <c r="A40" s="5" t="s">
        <v>46</v>
      </c>
      <c r="C40" s="12">
        <v>12000000</v>
      </c>
      <c r="D40" s="12"/>
      <c r="E40" s="12">
        <v>89997159737</v>
      </c>
      <c r="F40" s="12"/>
      <c r="G40" s="12">
        <v>106367326200</v>
      </c>
      <c r="H40" s="12"/>
      <c r="I40" s="12">
        <v>0</v>
      </c>
      <c r="J40" s="12"/>
      <c r="K40" s="12">
        <v>0</v>
      </c>
      <c r="L40" s="12"/>
      <c r="M40" s="12">
        <v>0</v>
      </c>
      <c r="N40" s="12"/>
      <c r="O40" s="12">
        <v>0</v>
      </c>
      <c r="P40" s="12"/>
      <c r="Q40" s="12">
        <v>12000000</v>
      </c>
      <c r="R40" s="12"/>
      <c r="S40" s="12">
        <v>9822</v>
      </c>
      <c r="T40" s="12"/>
      <c r="U40" s="12">
        <v>89997159737</v>
      </c>
      <c r="V40" s="12"/>
      <c r="W40" s="12">
        <v>117162709200</v>
      </c>
      <c r="X40" s="8"/>
      <c r="Y40" s="25">
        <v>3.4134781152280321E-3</v>
      </c>
    </row>
    <row r="41" spans="1:25" x14ac:dyDescent="0.55000000000000004">
      <c r="A41" s="5" t="s">
        <v>47</v>
      </c>
      <c r="C41" s="12">
        <v>24900000</v>
      </c>
      <c r="D41" s="12"/>
      <c r="E41" s="12">
        <v>79397971414</v>
      </c>
      <c r="F41" s="12"/>
      <c r="G41" s="12">
        <v>260141890950</v>
      </c>
      <c r="H41" s="12"/>
      <c r="I41" s="12">
        <v>0</v>
      </c>
      <c r="J41" s="12"/>
      <c r="K41" s="12">
        <v>0</v>
      </c>
      <c r="L41" s="12"/>
      <c r="M41" s="12">
        <v>0</v>
      </c>
      <c r="N41" s="12"/>
      <c r="O41" s="12">
        <v>0</v>
      </c>
      <c r="P41" s="12"/>
      <c r="Q41" s="12">
        <v>24900000</v>
      </c>
      <c r="R41" s="12"/>
      <c r="S41" s="12">
        <v>11090</v>
      </c>
      <c r="T41" s="12"/>
      <c r="U41" s="12">
        <v>79397971414</v>
      </c>
      <c r="V41" s="12"/>
      <c r="W41" s="12">
        <v>274497961050</v>
      </c>
      <c r="X41" s="8"/>
      <c r="Y41" s="25">
        <v>7.9973635734166843E-3</v>
      </c>
    </row>
    <row r="42" spans="1:25" x14ac:dyDescent="0.55000000000000004">
      <c r="A42" s="5" t="s">
        <v>48</v>
      </c>
      <c r="C42" s="12">
        <v>5000000</v>
      </c>
      <c r="D42" s="12"/>
      <c r="E42" s="12">
        <v>32448498512</v>
      </c>
      <c r="F42" s="12"/>
      <c r="G42" s="12">
        <v>32803650000</v>
      </c>
      <c r="H42" s="12"/>
      <c r="I42" s="12">
        <v>6791760</v>
      </c>
      <c r="J42" s="12"/>
      <c r="K42" s="12">
        <v>45560607555</v>
      </c>
      <c r="L42" s="12"/>
      <c r="M42" s="12">
        <v>0</v>
      </c>
      <c r="N42" s="12"/>
      <c r="O42" s="12">
        <v>0</v>
      </c>
      <c r="P42" s="12"/>
      <c r="Q42" s="12">
        <v>11791760</v>
      </c>
      <c r="R42" s="12"/>
      <c r="S42" s="12">
        <v>7550</v>
      </c>
      <c r="T42" s="12"/>
      <c r="U42" s="12">
        <v>78009106067</v>
      </c>
      <c r="V42" s="12"/>
      <c r="W42" s="12">
        <v>88498072661.399994</v>
      </c>
      <c r="X42" s="8"/>
      <c r="Y42" s="25">
        <v>2.5783479772039028E-3</v>
      </c>
    </row>
    <row r="43" spans="1:25" x14ac:dyDescent="0.55000000000000004">
      <c r="A43" s="5" t="s">
        <v>49</v>
      </c>
      <c r="C43" s="12">
        <v>4482368</v>
      </c>
      <c r="D43" s="12"/>
      <c r="E43" s="12">
        <v>5388805760</v>
      </c>
      <c r="F43" s="12"/>
      <c r="G43" s="12">
        <v>33774190160.832001</v>
      </c>
      <c r="H43" s="12"/>
      <c r="I43" s="12">
        <v>0</v>
      </c>
      <c r="J43" s="12"/>
      <c r="K43" s="12">
        <v>0</v>
      </c>
      <c r="L43" s="12"/>
      <c r="M43" s="12">
        <v>0</v>
      </c>
      <c r="N43" s="12"/>
      <c r="O43" s="12">
        <v>0</v>
      </c>
      <c r="P43" s="12"/>
      <c r="Q43" s="12">
        <v>4482368</v>
      </c>
      <c r="R43" s="12"/>
      <c r="S43" s="12">
        <v>8970</v>
      </c>
      <c r="T43" s="12"/>
      <c r="U43" s="12">
        <v>5388805760</v>
      </c>
      <c r="V43" s="12"/>
      <c r="W43" s="12">
        <v>39967610256.288002</v>
      </c>
      <c r="X43" s="8"/>
      <c r="Y43" s="25">
        <v>1.1644367380999631E-3</v>
      </c>
    </row>
    <row r="44" spans="1:25" x14ac:dyDescent="0.55000000000000004">
      <c r="A44" s="5" t="s">
        <v>50</v>
      </c>
      <c r="C44" s="12">
        <v>40388450</v>
      </c>
      <c r="D44" s="12"/>
      <c r="E44" s="12">
        <v>307421885100</v>
      </c>
      <c r="F44" s="12"/>
      <c r="G44" s="12">
        <v>594192453093</v>
      </c>
      <c r="H44" s="12"/>
      <c r="I44" s="12">
        <v>26417640</v>
      </c>
      <c r="J44" s="12"/>
      <c r="K44" s="12">
        <v>470605406510</v>
      </c>
      <c r="L44" s="12"/>
      <c r="M44" s="12">
        <v>0</v>
      </c>
      <c r="N44" s="12"/>
      <c r="O44" s="12">
        <v>0</v>
      </c>
      <c r="P44" s="12"/>
      <c r="Q44" s="12">
        <v>66806090</v>
      </c>
      <c r="R44" s="12"/>
      <c r="S44" s="12">
        <v>18240</v>
      </c>
      <c r="T44" s="12"/>
      <c r="U44" s="12">
        <v>778027291610</v>
      </c>
      <c r="V44" s="12"/>
      <c r="W44" s="12">
        <v>1211292750264.48</v>
      </c>
      <c r="X44" s="8"/>
      <c r="Y44" s="25">
        <v>3.5290420667074988E-2</v>
      </c>
    </row>
    <row r="45" spans="1:25" x14ac:dyDescent="0.55000000000000004">
      <c r="A45" s="5" t="s">
        <v>51</v>
      </c>
      <c r="C45" s="12">
        <v>56300000</v>
      </c>
      <c r="D45" s="12"/>
      <c r="E45" s="12">
        <v>420572758619</v>
      </c>
      <c r="F45" s="12"/>
      <c r="G45" s="12">
        <v>723627643950</v>
      </c>
      <c r="H45" s="12"/>
      <c r="I45" s="12">
        <v>9000000</v>
      </c>
      <c r="J45" s="12"/>
      <c r="K45" s="12">
        <v>141399910245</v>
      </c>
      <c r="L45" s="12"/>
      <c r="M45" s="12">
        <v>0</v>
      </c>
      <c r="N45" s="12"/>
      <c r="O45" s="12">
        <v>0</v>
      </c>
      <c r="P45" s="12"/>
      <c r="Q45" s="12">
        <v>65300000</v>
      </c>
      <c r="R45" s="12"/>
      <c r="S45" s="12">
        <v>16250</v>
      </c>
      <c r="T45" s="12"/>
      <c r="U45" s="12">
        <v>561972668864</v>
      </c>
      <c r="V45" s="12"/>
      <c r="W45" s="12">
        <v>1054811306250</v>
      </c>
      <c r="X45" s="8"/>
      <c r="Y45" s="25">
        <v>3.0731410481753086E-2</v>
      </c>
    </row>
    <row r="46" spans="1:25" x14ac:dyDescent="0.55000000000000004">
      <c r="A46" s="5" t="s">
        <v>52</v>
      </c>
      <c r="C46" s="12">
        <v>4032094</v>
      </c>
      <c r="D46" s="12"/>
      <c r="E46" s="12">
        <v>13266745893</v>
      </c>
      <c r="F46" s="12"/>
      <c r="G46" s="12">
        <v>102527275781.106</v>
      </c>
      <c r="H46" s="12"/>
      <c r="I46" s="12">
        <v>0</v>
      </c>
      <c r="J46" s="12"/>
      <c r="K46" s="12">
        <v>0</v>
      </c>
      <c r="L46" s="12"/>
      <c r="M46" s="12">
        <v>0</v>
      </c>
      <c r="N46" s="12"/>
      <c r="O46" s="12">
        <v>0</v>
      </c>
      <c r="P46" s="12"/>
      <c r="Q46" s="12">
        <v>4032094</v>
      </c>
      <c r="R46" s="12"/>
      <c r="S46" s="12">
        <v>28210</v>
      </c>
      <c r="T46" s="12"/>
      <c r="U46" s="12">
        <v>13266745893</v>
      </c>
      <c r="V46" s="12"/>
      <c r="W46" s="12">
        <v>113068586778.147</v>
      </c>
      <c r="X46" s="8"/>
      <c r="Y46" s="25">
        <v>3.2941978648524323E-3</v>
      </c>
    </row>
    <row r="47" spans="1:25" x14ac:dyDescent="0.55000000000000004">
      <c r="A47" s="5" t="s">
        <v>53</v>
      </c>
      <c r="C47" s="12">
        <v>2947411</v>
      </c>
      <c r="D47" s="12"/>
      <c r="E47" s="12">
        <v>96418091028</v>
      </c>
      <c r="F47" s="12"/>
      <c r="G47" s="12">
        <v>124226653552.92</v>
      </c>
      <c r="H47" s="12"/>
      <c r="I47" s="12">
        <v>454053</v>
      </c>
      <c r="J47" s="12"/>
      <c r="K47" s="12">
        <v>18729407424</v>
      </c>
      <c r="L47" s="12"/>
      <c r="M47" s="12">
        <v>0</v>
      </c>
      <c r="N47" s="12"/>
      <c r="O47" s="12">
        <v>0</v>
      </c>
      <c r="P47" s="12"/>
      <c r="Q47" s="12">
        <v>3401464</v>
      </c>
      <c r="R47" s="12"/>
      <c r="S47" s="12">
        <v>43340</v>
      </c>
      <c r="T47" s="12"/>
      <c r="U47" s="12">
        <v>115147498452</v>
      </c>
      <c r="V47" s="12"/>
      <c r="W47" s="12">
        <v>146542304033.92801</v>
      </c>
      <c r="X47" s="8"/>
      <c r="Y47" s="25">
        <v>4.2694382128106835E-3</v>
      </c>
    </row>
    <row r="48" spans="1:25" x14ac:dyDescent="0.55000000000000004">
      <c r="A48" s="5" t="s">
        <v>54</v>
      </c>
      <c r="C48" s="12">
        <v>610271</v>
      </c>
      <c r="D48" s="12"/>
      <c r="E48" s="12">
        <v>11870967678</v>
      </c>
      <c r="F48" s="12"/>
      <c r="G48" s="12">
        <v>15050735610.115499</v>
      </c>
      <c r="H48" s="12"/>
      <c r="I48" s="12">
        <v>0</v>
      </c>
      <c r="J48" s="12"/>
      <c r="K48" s="12">
        <v>0</v>
      </c>
      <c r="L48" s="12"/>
      <c r="M48" s="12">
        <v>-610271</v>
      </c>
      <c r="N48" s="12"/>
      <c r="O48" s="12">
        <v>15578977476</v>
      </c>
      <c r="P48" s="12"/>
      <c r="Q48" s="12">
        <v>0</v>
      </c>
      <c r="R48" s="12"/>
      <c r="S48" s="12">
        <v>0</v>
      </c>
      <c r="T48" s="12"/>
      <c r="U48" s="12">
        <v>0</v>
      </c>
      <c r="V48" s="12"/>
      <c r="W48" s="12">
        <v>0</v>
      </c>
      <c r="X48" s="8"/>
      <c r="Y48" s="25">
        <v>0</v>
      </c>
    </row>
    <row r="49" spans="1:25" x14ac:dyDescent="0.55000000000000004">
      <c r="A49" s="5" t="s">
        <v>55</v>
      </c>
      <c r="C49" s="12">
        <v>5311027</v>
      </c>
      <c r="D49" s="12"/>
      <c r="E49" s="12">
        <v>35316474387</v>
      </c>
      <c r="F49" s="12"/>
      <c r="G49" s="12">
        <v>41443497156.397499</v>
      </c>
      <c r="H49" s="12"/>
      <c r="I49" s="12">
        <v>3750000</v>
      </c>
      <c r="J49" s="12"/>
      <c r="K49" s="12">
        <v>31286749140</v>
      </c>
      <c r="L49" s="12"/>
      <c r="M49" s="12">
        <v>0</v>
      </c>
      <c r="N49" s="12"/>
      <c r="O49" s="12">
        <v>0</v>
      </c>
      <c r="P49" s="12"/>
      <c r="Q49" s="12">
        <v>9061027</v>
      </c>
      <c r="R49" s="12"/>
      <c r="S49" s="12">
        <v>9620</v>
      </c>
      <c r="T49" s="12"/>
      <c r="U49" s="12">
        <v>66603223527</v>
      </c>
      <c r="V49" s="12"/>
      <c r="W49" s="12">
        <v>86648435615.546997</v>
      </c>
      <c r="X49" s="8"/>
      <c r="Y49" s="25">
        <v>2.5244597083148947E-3</v>
      </c>
    </row>
    <row r="50" spans="1:25" x14ac:dyDescent="0.55000000000000004">
      <c r="A50" s="5" t="s">
        <v>56</v>
      </c>
      <c r="C50" s="12">
        <v>2396577</v>
      </c>
      <c r="D50" s="12"/>
      <c r="E50" s="12">
        <v>29639140045</v>
      </c>
      <c r="F50" s="12"/>
      <c r="G50" s="12">
        <v>43667877334.360497</v>
      </c>
      <c r="H50" s="12"/>
      <c r="I50" s="12">
        <v>5349181</v>
      </c>
      <c r="J50" s="12"/>
      <c r="K50" s="12">
        <v>100801694189</v>
      </c>
      <c r="L50" s="12"/>
      <c r="M50" s="12">
        <v>0</v>
      </c>
      <c r="N50" s="12"/>
      <c r="O50" s="12">
        <v>0</v>
      </c>
      <c r="P50" s="12"/>
      <c r="Q50" s="12">
        <v>7745758</v>
      </c>
      <c r="R50" s="12"/>
      <c r="S50" s="12">
        <v>22060</v>
      </c>
      <c r="T50" s="12"/>
      <c r="U50" s="12">
        <v>130440834234</v>
      </c>
      <c r="V50" s="12"/>
      <c r="W50" s="12">
        <v>169854736522.194</v>
      </c>
      <c r="X50" s="8"/>
      <c r="Y50" s="25">
        <v>4.9486345087548789E-3</v>
      </c>
    </row>
    <row r="51" spans="1:25" x14ac:dyDescent="0.55000000000000004">
      <c r="A51" s="5" t="s">
        <v>57</v>
      </c>
      <c r="C51" s="12">
        <v>5738523</v>
      </c>
      <c r="D51" s="12"/>
      <c r="E51" s="12">
        <v>173821356856</v>
      </c>
      <c r="F51" s="12"/>
      <c r="G51" s="12">
        <v>215511430616.30701</v>
      </c>
      <c r="H51" s="12"/>
      <c r="I51" s="12">
        <v>1439674</v>
      </c>
      <c r="J51" s="12"/>
      <c r="K51" s="12">
        <v>55381088677</v>
      </c>
      <c r="L51" s="12"/>
      <c r="M51" s="12">
        <v>0</v>
      </c>
      <c r="N51" s="12"/>
      <c r="O51" s="12">
        <v>0</v>
      </c>
      <c r="P51" s="12"/>
      <c r="Q51" s="12">
        <v>7178197</v>
      </c>
      <c r="R51" s="12"/>
      <c r="S51" s="12">
        <v>44400</v>
      </c>
      <c r="T51" s="12"/>
      <c r="U51" s="12">
        <v>229202445533</v>
      </c>
      <c r="V51" s="12"/>
      <c r="W51" s="12">
        <v>316815610716.53998</v>
      </c>
      <c r="X51" s="8"/>
      <c r="Y51" s="25">
        <v>9.2302675580628584E-3</v>
      </c>
    </row>
    <row r="52" spans="1:25" x14ac:dyDescent="0.55000000000000004">
      <c r="A52" s="5" t="s">
        <v>58</v>
      </c>
      <c r="C52" s="12">
        <v>3795502</v>
      </c>
      <c r="D52" s="12"/>
      <c r="E52" s="12">
        <v>74164274605</v>
      </c>
      <c r="F52" s="12"/>
      <c r="G52" s="12">
        <v>98699554842.695999</v>
      </c>
      <c r="H52" s="12"/>
      <c r="I52" s="12">
        <v>1947700</v>
      </c>
      <c r="J52" s="12"/>
      <c r="K52" s="12">
        <v>51727392125</v>
      </c>
      <c r="L52" s="12"/>
      <c r="M52" s="12">
        <v>0</v>
      </c>
      <c r="N52" s="12"/>
      <c r="O52" s="12">
        <v>0</v>
      </c>
      <c r="P52" s="12"/>
      <c r="Q52" s="12">
        <v>5743202</v>
      </c>
      <c r="R52" s="12"/>
      <c r="S52" s="12">
        <v>29060</v>
      </c>
      <c r="T52" s="12"/>
      <c r="U52" s="12">
        <v>125891666730</v>
      </c>
      <c r="V52" s="12"/>
      <c r="W52" s="12">
        <v>165904410291.78601</v>
      </c>
      <c r="X52" s="8"/>
      <c r="Y52" s="25">
        <v>4.8335436899475852E-3</v>
      </c>
    </row>
    <row r="53" spans="1:25" x14ac:dyDescent="0.55000000000000004">
      <c r="A53" s="5" t="s">
        <v>59</v>
      </c>
      <c r="C53" s="12">
        <v>7116666</v>
      </c>
      <c r="D53" s="12"/>
      <c r="E53" s="12">
        <v>96342904669</v>
      </c>
      <c r="F53" s="12"/>
      <c r="G53" s="12">
        <v>101360883284.834</v>
      </c>
      <c r="H53" s="12"/>
      <c r="I53" s="12">
        <v>0</v>
      </c>
      <c r="J53" s="12"/>
      <c r="K53" s="12">
        <v>0</v>
      </c>
      <c r="L53" s="12"/>
      <c r="M53" s="12">
        <v>0</v>
      </c>
      <c r="N53" s="12"/>
      <c r="O53" s="12">
        <v>0</v>
      </c>
      <c r="P53" s="12"/>
      <c r="Q53" s="12">
        <v>7116666</v>
      </c>
      <c r="R53" s="12"/>
      <c r="S53" s="12">
        <v>17483</v>
      </c>
      <c r="T53" s="12"/>
      <c r="U53" s="12">
        <v>96342904669</v>
      </c>
      <c r="V53" s="12"/>
      <c r="W53" s="12">
        <v>123680368681.51601</v>
      </c>
      <c r="X53" s="8"/>
      <c r="Y53" s="25">
        <v>3.603366930146827E-3</v>
      </c>
    </row>
    <row r="54" spans="1:25" x14ac:dyDescent="0.55000000000000004">
      <c r="A54" s="5" t="s">
        <v>60</v>
      </c>
      <c r="C54" s="12">
        <v>45718</v>
      </c>
      <c r="D54" s="12"/>
      <c r="E54" s="12">
        <v>340478534</v>
      </c>
      <c r="F54" s="12"/>
      <c r="G54" s="12">
        <v>889377787.50300002</v>
      </c>
      <c r="H54" s="12"/>
      <c r="I54" s="12">
        <v>0</v>
      </c>
      <c r="J54" s="12"/>
      <c r="K54" s="12">
        <v>0</v>
      </c>
      <c r="L54" s="12"/>
      <c r="M54" s="12">
        <v>0</v>
      </c>
      <c r="N54" s="12"/>
      <c r="O54" s="12">
        <v>0</v>
      </c>
      <c r="P54" s="12"/>
      <c r="Q54" s="12">
        <v>45718</v>
      </c>
      <c r="R54" s="12"/>
      <c r="S54" s="12">
        <v>30395</v>
      </c>
      <c r="T54" s="12"/>
      <c r="U54" s="12">
        <v>340478534</v>
      </c>
      <c r="V54" s="12"/>
      <c r="W54" s="12">
        <v>1381330498.2704999</v>
      </c>
      <c r="X54" s="8"/>
      <c r="Y54" s="25">
        <v>4.0244387125723659E-5</v>
      </c>
    </row>
    <row r="55" spans="1:25" x14ac:dyDescent="0.55000000000000004">
      <c r="A55" s="5" t="s">
        <v>61</v>
      </c>
      <c r="C55" s="12">
        <v>6540532</v>
      </c>
      <c r="D55" s="12"/>
      <c r="E55" s="12">
        <v>233660333073</v>
      </c>
      <c r="F55" s="12"/>
      <c r="G55" s="12">
        <v>264810812943.258</v>
      </c>
      <c r="H55" s="12"/>
      <c r="I55" s="12">
        <v>2472835</v>
      </c>
      <c r="J55" s="12"/>
      <c r="K55" s="12">
        <v>114402002039</v>
      </c>
      <c r="L55" s="12"/>
      <c r="M55" s="12">
        <v>0</v>
      </c>
      <c r="N55" s="12"/>
      <c r="O55" s="12">
        <v>0</v>
      </c>
      <c r="P55" s="12"/>
      <c r="Q55" s="12">
        <v>9013367</v>
      </c>
      <c r="R55" s="12"/>
      <c r="S55" s="12">
        <v>47610</v>
      </c>
      <c r="T55" s="12"/>
      <c r="U55" s="12">
        <v>348062335112</v>
      </c>
      <c r="V55" s="12"/>
      <c r="W55" s="12">
        <v>426573100772.92401</v>
      </c>
      <c r="X55" s="8"/>
      <c r="Y55" s="25">
        <v>1.2427998242578519E-2</v>
      </c>
    </row>
    <row r="56" spans="1:25" x14ac:dyDescent="0.55000000000000004">
      <c r="A56" s="5" t="s">
        <v>62</v>
      </c>
      <c r="C56" s="12">
        <v>82479102</v>
      </c>
      <c r="D56" s="12"/>
      <c r="E56" s="12">
        <v>909647723599</v>
      </c>
      <c r="F56" s="12"/>
      <c r="G56" s="12">
        <v>1251142241495.71</v>
      </c>
      <c r="H56" s="12"/>
      <c r="I56" s="12">
        <v>1200000</v>
      </c>
      <c r="J56" s="12"/>
      <c r="K56" s="12">
        <v>21457774486</v>
      </c>
      <c r="L56" s="12"/>
      <c r="M56" s="12">
        <v>0</v>
      </c>
      <c r="N56" s="12"/>
      <c r="O56" s="12">
        <v>0</v>
      </c>
      <c r="P56" s="12"/>
      <c r="Q56" s="12">
        <v>83679102</v>
      </c>
      <c r="R56" s="12"/>
      <c r="S56" s="12">
        <v>18050</v>
      </c>
      <c r="T56" s="12"/>
      <c r="U56" s="12">
        <v>931105498085</v>
      </c>
      <c r="V56" s="12"/>
      <c r="W56" s="12">
        <v>1501420864742.96</v>
      </c>
      <c r="X56" s="8"/>
      <c r="Y56" s="25">
        <v>4.3743161100843177E-2</v>
      </c>
    </row>
    <row r="57" spans="1:25" x14ac:dyDescent="0.55000000000000004">
      <c r="A57" s="5" t="s">
        <v>63</v>
      </c>
      <c r="C57" s="12">
        <v>1678321</v>
      </c>
      <c r="D57" s="12"/>
      <c r="E57" s="12">
        <v>26680793239</v>
      </c>
      <c r="F57" s="12"/>
      <c r="G57" s="12">
        <v>60643976888.317497</v>
      </c>
      <c r="H57" s="12"/>
      <c r="I57" s="12">
        <v>0</v>
      </c>
      <c r="J57" s="12"/>
      <c r="K57" s="12">
        <v>0</v>
      </c>
      <c r="L57" s="12"/>
      <c r="M57" s="12">
        <v>0</v>
      </c>
      <c r="N57" s="12"/>
      <c r="O57" s="12">
        <v>0</v>
      </c>
      <c r="P57" s="12"/>
      <c r="Q57" s="12">
        <v>1678321</v>
      </c>
      <c r="R57" s="12"/>
      <c r="S57" s="12">
        <v>29940</v>
      </c>
      <c r="T57" s="12"/>
      <c r="U57" s="12">
        <v>26680793239</v>
      </c>
      <c r="V57" s="12"/>
      <c r="W57" s="12">
        <v>49949949602.097</v>
      </c>
      <c r="X57" s="8"/>
      <c r="Y57" s="25">
        <v>1.4552673029474574E-3</v>
      </c>
    </row>
    <row r="58" spans="1:25" x14ac:dyDescent="0.55000000000000004">
      <c r="A58" s="5" t="s">
        <v>64</v>
      </c>
      <c r="C58" s="12">
        <v>153509568</v>
      </c>
      <c r="D58" s="12"/>
      <c r="E58" s="12">
        <v>777107617665</v>
      </c>
      <c r="F58" s="12"/>
      <c r="G58" s="12">
        <v>1600733991878.5</v>
      </c>
      <c r="H58" s="12"/>
      <c r="I58" s="12">
        <v>6000000</v>
      </c>
      <c r="J58" s="12"/>
      <c r="K58" s="12">
        <v>73088897703</v>
      </c>
      <c r="L58" s="12"/>
      <c r="M58" s="12">
        <v>0</v>
      </c>
      <c r="N58" s="12"/>
      <c r="O58" s="12">
        <v>0</v>
      </c>
      <c r="P58" s="12"/>
      <c r="Q58" s="12">
        <v>159509568</v>
      </c>
      <c r="R58" s="12"/>
      <c r="S58" s="12">
        <v>12360</v>
      </c>
      <c r="T58" s="12"/>
      <c r="U58" s="12">
        <v>850196515368</v>
      </c>
      <c r="V58" s="12"/>
      <c r="W58" s="12">
        <v>1959807607830.1399</v>
      </c>
      <c r="X58" s="8"/>
      <c r="Y58" s="25">
        <v>5.7098034221502829E-2</v>
      </c>
    </row>
    <row r="59" spans="1:25" x14ac:dyDescent="0.55000000000000004">
      <c r="A59" s="5" t="s">
        <v>65</v>
      </c>
      <c r="C59" s="12">
        <v>11400000</v>
      </c>
      <c r="D59" s="12"/>
      <c r="E59" s="12">
        <v>104177670049</v>
      </c>
      <c r="F59" s="12"/>
      <c r="G59" s="12">
        <v>219504132900</v>
      </c>
      <c r="H59" s="12"/>
      <c r="I59" s="12">
        <v>0</v>
      </c>
      <c r="J59" s="12"/>
      <c r="K59" s="12">
        <v>0</v>
      </c>
      <c r="L59" s="12"/>
      <c r="M59" s="12">
        <v>0</v>
      </c>
      <c r="N59" s="12"/>
      <c r="O59" s="12">
        <v>0</v>
      </c>
      <c r="P59" s="12"/>
      <c r="Q59" s="12">
        <v>11400000</v>
      </c>
      <c r="R59" s="12"/>
      <c r="S59" s="12">
        <v>21620</v>
      </c>
      <c r="T59" s="12"/>
      <c r="U59" s="12">
        <v>104177670049</v>
      </c>
      <c r="V59" s="12"/>
      <c r="W59" s="12">
        <v>245001515400</v>
      </c>
      <c r="X59" s="8"/>
      <c r="Y59" s="25">
        <v>7.1379990845722406E-3</v>
      </c>
    </row>
    <row r="60" spans="1:25" x14ac:dyDescent="0.55000000000000004">
      <c r="A60" s="5" t="s">
        <v>66</v>
      </c>
      <c r="C60" s="12">
        <v>89335470</v>
      </c>
      <c r="D60" s="12"/>
      <c r="E60" s="12">
        <v>310243573534</v>
      </c>
      <c r="F60" s="12"/>
      <c r="G60" s="12">
        <v>928889044553.60999</v>
      </c>
      <c r="H60" s="12"/>
      <c r="I60" s="12">
        <v>0</v>
      </c>
      <c r="J60" s="12"/>
      <c r="K60" s="12">
        <v>0</v>
      </c>
      <c r="L60" s="12"/>
      <c r="M60" s="12">
        <v>0</v>
      </c>
      <c r="N60" s="12"/>
      <c r="O60" s="12">
        <v>0</v>
      </c>
      <c r="P60" s="12"/>
      <c r="Q60" s="12">
        <v>89335470</v>
      </c>
      <c r="R60" s="12"/>
      <c r="S60" s="12">
        <v>13210</v>
      </c>
      <c r="T60" s="12"/>
      <c r="U60" s="12">
        <v>310243573534</v>
      </c>
      <c r="V60" s="12"/>
      <c r="W60" s="12">
        <v>1173099835425.74</v>
      </c>
      <c r="X60" s="8"/>
      <c r="Y60" s="25">
        <v>3.4177688810249615E-2</v>
      </c>
    </row>
    <row r="61" spans="1:25" x14ac:dyDescent="0.55000000000000004">
      <c r="A61" s="5" t="s">
        <v>67</v>
      </c>
      <c r="C61" s="12">
        <v>54115343</v>
      </c>
      <c r="D61" s="12"/>
      <c r="E61" s="12">
        <v>803962733963</v>
      </c>
      <c r="F61" s="12"/>
      <c r="G61" s="12">
        <v>1377647865321.3301</v>
      </c>
      <c r="H61" s="12"/>
      <c r="I61" s="12">
        <v>2500000</v>
      </c>
      <c r="J61" s="12"/>
      <c r="K61" s="12">
        <v>72604355413</v>
      </c>
      <c r="L61" s="12"/>
      <c r="M61" s="12">
        <v>0</v>
      </c>
      <c r="N61" s="12"/>
      <c r="O61" s="12">
        <v>0</v>
      </c>
      <c r="P61" s="12"/>
      <c r="Q61" s="12">
        <v>56615343</v>
      </c>
      <c r="R61" s="12"/>
      <c r="S61" s="12">
        <v>30050</v>
      </c>
      <c r="T61" s="12"/>
      <c r="U61" s="12">
        <v>876567089376</v>
      </c>
      <c r="V61" s="12"/>
      <c r="W61" s="12">
        <v>1691168375359.96</v>
      </c>
      <c r="X61" s="8"/>
      <c r="Y61" s="25">
        <v>4.9271361834102835E-2</v>
      </c>
    </row>
    <row r="62" spans="1:25" x14ac:dyDescent="0.55000000000000004">
      <c r="A62" s="5" t="s">
        <v>68</v>
      </c>
      <c r="C62" s="12">
        <v>41540337</v>
      </c>
      <c r="D62" s="12"/>
      <c r="E62" s="12">
        <v>532566174700</v>
      </c>
      <c r="F62" s="12"/>
      <c r="G62" s="12">
        <v>715197738950.802</v>
      </c>
      <c r="H62" s="12"/>
      <c r="I62" s="12">
        <v>12076150</v>
      </c>
      <c r="J62" s="12"/>
      <c r="K62" s="12">
        <v>245633627050</v>
      </c>
      <c r="L62" s="12"/>
      <c r="M62" s="12">
        <v>0</v>
      </c>
      <c r="N62" s="12"/>
      <c r="O62" s="12">
        <v>0</v>
      </c>
      <c r="P62" s="12"/>
      <c r="Q62" s="12">
        <v>53616487</v>
      </c>
      <c r="R62" s="12"/>
      <c r="S62" s="12">
        <v>22030</v>
      </c>
      <c r="T62" s="12"/>
      <c r="U62" s="12">
        <v>778199801750</v>
      </c>
      <c r="V62" s="12"/>
      <c r="W62" s="12">
        <v>1174143239918.77</v>
      </c>
      <c r="X62" s="8"/>
      <c r="Y62" s="25">
        <v>3.4208087888818281E-2</v>
      </c>
    </row>
    <row r="63" spans="1:25" x14ac:dyDescent="0.55000000000000004">
      <c r="A63" s="5" t="s">
        <v>69</v>
      </c>
      <c r="C63" s="12">
        <v>3475000</v>
      </c>
      <c r="D63" s="12"/>
      <c r="E63" s="12">
        <v>63343544402</v>
      </c>
      <c r="F63" s="12"/>
      <c r="G63" s="12">
        <v>82903770000</v>
      </c>
      <c r="H63" s="12"/>
      <c r="I63" s="12">
        <v>0</v>
      </c>
      <c r="J63" s="12"/>
      <c r="K63" s="12">
        <v>0</v>
      </c>
      <c r="L63" s="12"/>
      <c r="M63" s="12">
        <v>0</v>
      </c>
      <c r="N63" s="12"/>
      <c r="O63" s="12">
        <v>0</v>
      </c>
      <c r="P63" s="12"/>
      <c r="Q63" s="12">
        <v>3475000</v>
      </c>
      <c r="R63" s="12"/>
      <c r="S63" s="12">
        <v>26600</v>
      </c>
      <c r="T63" s="12"/>
      <c r="U63" s="12">
        <v>63343544402</v>
      </c>
      <c r="V63" s="12"/>
      <c r="W63" s="12">
        <v>91885011750</v>
      </c>
      <c r="X63" s="8"/>
      <c r="Y63" s="25">
        <v>2.6770247877308012E-3</v>
      </c>
    </row>
    <row r="64" spans="1:25" x14ac:dyDescent="0.55000000000000004">
      <c r="A64" s="5" t="s">
        <v>70</v>
      </c>
      <c r="C64" s="12">
        <v>17108382</v>
      </c>
      <c r="D64" s="12"/>
      <c r="E64" s="12">
        <v>28605406510</v>
      </c>
      <c r="F64" s="12"/>
      <c r="G64" s="12">
        <v>210371482762.22699</v>
      </c>
      <c r="H64" s="12"/>
      <c r="I64" s="12">
        <v>0</v>
      </c>
      <c r="J64" s="12"/>
      <c r="K64" s="12">
        <v>0</v>
      </c>
      <c r="L64" s="12"/>
      <c r="M64" s="12">
        <v>0</v>
      </c>
      <c r="N64" s="12"/>
      <c r="O64" s="12">
        <v>0</v>
      </c>
      <c r="P64" s="12"/>
      <c r="Q64" s="12">
        <v>17108382</v>
      </c>
      <c r="R64" s="12"/>
      <c r="S64" s="12">
        <v>14310</v>
      </c>
      <c r="T64" s="12"/>
      <c r="U64" s="12">
        <v>28605406510</v>
      </c>
      <c r="V64" s="12"/>
      <c r="W64" s="12">
        <v>243364261788.80099</v>
      </c>
      <c r="X64" s="8"/>
      <c r="Y64" s="25">
        <v>7.0902985029702419E-3</v>
      </c>
    </row>
    <row r="65" spans="1:25" x14ac:dyDescent="0.55000000000000004">
      <c r="A65" s="5" t="s">
        <v>71</v>
      </c>
      <c r="C65" s="12">
        <v>3361802</v>
      </c>
      <c r="D65" s="12"/>
      <c r="E65" s="12">
        <v>120238797918</v>
      </c>
      <c r="F65" s="12"/>
      <c r="G65" s="23">
        <f>153502208040.245-21</f>
        <v>153502208019.245</v>
      </c>
      <c r="H65" s="12"/>
      <c r="I65" s="12">
        <v>224538</v>
      </c>
      <c r="J65" s="12"/>
      <c r="K65" s="12">
        <v>11334410908</v>
      </c>
      <c r="L65" s="12"/>
      <c r="M65" s="12">
        <v>0</v>
      </c>
      <c r="N65" s="12"/>
      <c r="O65" s="12">
        <v>0</v>
      </c>
      <c r="P65" s="12"/>
      <c r="Q65" s="12">
        <v>3586340</v>
      </c>
      <c r="R65" s="12"/>
      <c r="S65" s="12">
        <v>50072</v>
      </c>
      <c r="T65" s="12"/>
      <c r="U65" s="12">
        <v>131573208826</v>
      </c>
      <c r="V65" s="12"/>
      <c r="W65" s="12">
        <v>178506743941.944</v>
      </c>
      <c r="X65" s="8"/>
      <c r="Y65" s="25">
        <v>5.2007065048854297E-3</v>
      </c>
    </row>
    <row r="66" spans="1:25" x14ac:dyDescent="0.55000000000000004">
      <c r="A66" s="5" t="s">
        <v>72</v>
      </c>
      <c r="C66" s="12">
        <v>0</v>
      </c>
      <c r="D66" s="12"/>
      <c r="E66" s="12">
        <v>0</v>
      </c>
      <c r="F66" s="12"/>
      <c r="G66" s="12">
        <v>0</v>
      </c>
      <c r="H66" s="12"/>
      <c r="I66" s="12">
        <v>3371050</v>
      </c>
      <c r="J66" s="12"/>
      <c r="K66" s="12">
        <v>47235876809</v>
      </c>
      <c r="L66" s="12"/>
      <c r="M66" s="12">
        <v>-20269</v>
      </c>
      <c r="N66" s="12"/>
      <c r="O66" s="12">
        <v>0</v>
      </c>
      <c r="P66" s="12"/>
      <c r="Q66" s="12">
        <v>3350781</v>
      </c>
      <c r="R66" s="12"/>
      <c r="S66" s="12">
        <v>14110</v>
      </c>
      <c r="T66" s="12"/>
      <c r="U66" s="12">
        <v>46951863227</v>
      </c>
      <c r="V66" s="12"/>
      <c r="W66" s="12">
        <v>46998206766.5355</v>
      </c>
      <c r="X66" s="8"/>
      <c r="Y66" s="25">
        <v>1.3692697219784924E-3</v>
      </c>
    </row>
    <row r="67" spans="1:25" x14ac:dyDescent="0.55000000000000004">
      <c r="A67" s="5" t="s">
        <v>73</v>
      </c>
      <c r="C67" s="12">
        <v>0</v>
      </c>
      <c r="D67" s="12"/>
      <c r="E67" s="12">
        <v>0</v>
      </c>
      <c r="F67" s="12"/>
      <c r="G67" s="12">
        <v>0</v>
      </c>
      <c r="H67" s="12"/>
      <c r="I67" s="12">
        <v>540098</v>
      </c>
      <c r="J67" s="12"/>
      <c r="K67" s="12">
        <v>15428005946</v>
      </c>
      <c r="L67" s="12"/>
      <c r="M67" s="12">
        <v>0</v>
      </c>
      <c r="N67" s="12"/>
      <c r="O67" s="12">
        <v>0</v>
      </c>
      <c r="P67" s="12"/>
      <c r="Q67" s="12">
        <v>540098</v>
      </c>
      <c r="R67" s="12"/>
      <c r="S67" s="12">
        <v>29980</v>
      </c>
      <c r="T67" s="12"/>
      <c r="U67" s="12">
        <v>15428005946</v>
      </c>
      <c r="V67" s="12"/>
      <c r="W67" s="12">
        <v>16095794818.662001</v>
      </c>
      <c r="X67" s="8"/>
      <c r="Y67" s="25">
        <v>4.6894309406002955E-4</v>
      </c>
    </row>
    <row r="68" spans="1:25" x14ac:dyDescent="0.55000000000000004">
      <c r="A68" s="5" t="s">
        <v>74</v>
      </c>
      <c r="C68" s="12">
        <v>0</v>
      </c>
      <c r="D68" s="12"/>
      <c r="E68" s="12">
        <v>0</v>
      </c>
      <c r="F68" s="12"/>
      <c r="G68" s="12">
        <v>0</v>
      </c>
      <c r="H68" s="12"/>
      <c r="I68" s="12">
        <v>5495000</v>
      </c>
      <c r="J68" s="12"/>
      <c r="K68" s="12">
        <v>46663649452</v>
      </c>
      <c r="L68" s="12"/>
      <c r="M68" s="12">
        <v>0</v>
      </c>
      <c r="N68" s="12"/>
      <c r="O68" s="12">
        <v>0</v>
      </c>
      <c r="P68" s="12"/>
      <c r="Q68" s="12">
        <v>5495000</v>
      </c>
      <c r="R68" s="12"/>
      <c r="S68" s="12">
        <v>8424</v>
      </c>
      <c r="T68" s="12"/>
      <c r="U68" s="12">
        <v>46663649452</v>
      </c>
      <c r="V68" s="12"/>
      <c r="W68" s="12">
        <v>46014455214</v>
      </c>
      <c r="X68" s="8"/>
      <c r="Y68" s="25">
        <v>1.3406086025973306E-3</v>
      </c>
    </row>
    <row r="69" spans="1:25" x14ac:dyDescent="0.55000000000000004">
      <c r="A69" s="5" t="s">
        <v>75</v>
      </c>
      <c r="C69" s="12">
        <v>0</v>
      </c>
      <c r="D69" s="12"/>
      <c r="E69" s="12">
        <v>0</v>
      </c>
      <c r="F69" s="12"/>
      <c r="G69" s="12">
        <v>0</v>
      </c>
      <c r="H69" s="12"/>
      <c r="I69" s="12">
        <v>4787943</v>
      </c>
      <c r="J69" s="12"/>
      <c r="K69" s="12">
        <v>26625642358</v>
      </c>
      <c r="L69" s="12"/>
      <c r="M69" s="12">
        <v>0</v>
      </c>
      <c r="N69" s="12"/>
      <c r="O69" s="12">
        <v>0</v>
      </c>
      <c r="P69" s="12"/>
      <c r="Q69" s="12">
        <v>4787943</v>
      </c>
      <c r="R69" s="12"/>
      <c r="S69" s="12">
        <v>5750</v>
      </c>
      <c r="T69" s="12"/>
      <c r="U69" s="12">
        <v>26625642358</v>
      </c>
      <c r="V69" s="12"/>
      <c r="W69" s="12">
        <v>27366864750.112499</v>
      </c>
      <c r="X69" s="8"/>
      <c r="Y69" s="25">
        <v>7.9732019295875489E-4</v>
      </c>
    </row>
    <row r="70" spans="1:25" x14ac:dyDescent="0.55000000000000004">
      <c r="A70" s="5" t="s">
        <v>76</v>
      </c>
      <c r="C70" s="12">
        <v>0</v>
      </c>
      <c r="D70" s="12"/>
      <c r="E70" s="12">
        <v>0</v>
      </c>
      <c r="F70" s="12"/>
      <c r="G70" s="12">
        <v>0</v>
      </c>
      <c r="H70" s="12"/>
      <c r="I70" s="12">
        <v>4042000</v>
      </c>
      <c r="J70" s="12"/>
      <c r="K70" s="12">
        <v>23049288032</v>
      </c>
      <c r="L70" s="12"/>
      <c r="M70" s="12">
        <v>0</v>
      </c>
      <c r="N70" s="12"/>
      <c r="O70" s="12">
        <v>0</v>
      </c>
      <c r="P70" s="12"/>
      <c r="Q70" s="12">
        <v>4042000</v>
      </c>
      <c r="R70" s="12"/>
      <c r="S70" s="12">
        <v>5798</v>
      </c>
      <c r="T70" s="12"/>
      <c r="U70" s="12">
        <v>23049288032</v>
      </c>
      <c r="V70" s="12"/>
      <c r="W70" s="12">
        <v>23296074679.799999</v>
      </c>
      <c r="X70" s="8"/>
      <c r="Y70" s="25">
        <v>6.7871971921092437E-4</v>
      </c>
    </row>
    <row r="71" spans="1:25" x14ac:dyDescent="0.55000000000000004">
      <c r="A71" s="5" t="s">
        <v>77</v>
      </c>
      <c r="C71" s="12">
        <v>0</v>
      </c>
      <c r="D71" s="12"/>
      <c r="E71" s="12">
        <v>0</v>
      </c>
      <c r="F71" s="12"/>
      <c r="G71" s="12">
        <v>0</v>
      </c>
      <c r="H71" s="12"/>
      <c r="I71" s="12">
        <v>3050036</v>
      </c>
      <c r="J71" s="12"/>
      <c r="K71" s="12">
        <v>49907026894</v>
      </c>
      <c r="L71" s="12"/>
      <c r="M71" s="12">
        <v>0</v>
      </c>
      <c r="N71" s="12"/>
      <c r="O71" s="12">
        <v>0</v>
      </c>
      <c r="P71" s="12"/>
      <c r="Q71" s="12">
        <v>3050036</v>
      </c>
      <c r="R71" s="12"/>
      <c r="S71" s="12">
        <v>16140</v>
      </c>
      <c r="T71" s="12"/>
      <c r="U71" s="12">
        <v>49907026894</v>
      </c>
      <c r="V71" s="12"/>
      <c r="W71" s="12">
        <v>48934676932.811996</v>
      </c>
      <c r="X71" s="8"/>
      <c r="Y71" s="25">
        <v>1.4256878312771872E-3</v>
      </c>
    </row>
    <row r="72" spans="1:25" x14ac:dyDescent="0.55000000000000004">
      <c r="A72" s="5" t="s">
        <v>78</v>
      </c>
      <c r="C72" s="12">
        <v>0</v>
      </c>
      <c r="D72" s="12"/>
      <c r="E72" s="12">
        <v>0</v>
      </c>
      <c r="F72" s="12"/>
      <c r="G72" s="12">
        <v>0</v>
      </c>
      <c r="H72" s="12"/>
      <c r="I72" s="12">
        <v>82444</v>
      </c>
      <c r="J72" s="12"/>
      <c r="K72" s="12">
        <v>414492226</v>
      </c>
      <c r="L72" s="12"/>
      <c r="M72" s="12">
        <v>0</v>
      </c>
      <c r="N72" s="12"/>
      <c r="O72" s="12">
        <v>0</v>
      </c>
      <c r="P72" s="12"/>
      <c r="Q72" s="12">
        <v>82444</v>
      </c>
      <c r="R72" s="12"/>
      <c r="S72" s="12">
        <v>5609</v>
      </c>
      <c r="T72" s="12"/>
      <c r="U72" s="12">
        <v>414492226</v>
      </c>
      <c r="V72" s="12"/>
      <c r="W72" s="12">
        <v>459676947.0438</v>
      </c>
      <c r="X72" s="8"/>
      <c r="Y72" s="25">
        <v>1.3392462580652295E-5</v>
      </c>
    </row>
    <row r="73" spans="1:25" x14ac:dyDescent="0.55000000000000004">
      <c r="A73" s="5" t="s">
        <v>79</v>
      </c>
      <c r="C73" s="12">
        <v>0</v>
      </c>
      <c r="D73" s="12"/>
      <c r="E73" s="12">
        <v>0</v>
      </c>
      <c r="F73" s="12"/>
      <c r="G73" s="12">
        <v>0</v>
      </c>
      <c r="H73" s="12"/>
      <c r="I73" s="12">
        <v>8416516</v>
      </c>
      <c r="J73" s="12"/>
      <c r="K73" s="12">
        <v>129795300908</v>
      </c>
      <c r="L73" s="12"/>
      <c r="M73" s="12">
        <v>0</v>
      </c>
      <c r="N73" s="12"/>
      <c r="O73" s="12">
        <v>0</v>
      </c>
      <c r="P73" s="12"/>
      <c r="Q73" s="12">
        <v>8416516</v>
      </c>
      <c r="R73" s="12"/>
      <c r="S73" s="12">
        <v>15980</v>
      </c>
      <c r="T73" s="12"/>
      <c r="U73" s="12">
        <v>129795300908</v>
      </c>
      <c r="V73" s="12"/>
      <c r="W73" s="12">
        <v>133695674893.20399</v>
      </c>
      <c r="X73" s="8"/>
      <c r="Y73" s="25">
        <v>3.8951579684758067E-3</v>
      </c>
    </row>
    <row r="74" spans="1:25" x14ac:dyDescent="0.55000000000000004">
      <c r="A74" s="5" t="s">
        <v>80</v>
      </c>
      <c r="C74" s="12">
        <v>0</v>
      </c>
      <c r="D74" s="12"/>
      <c r="E74" s="12">
        <v>0</v>
      </c>
      <c r="F74" s="12"/>
      <c r="G74" s="12">
        <v>0</v>
      </c>
      <c r="H74" s="12"/>
      <c r="I74" s="12">
        <v>6341276</v>
      </c>
      <c r="J74" s="12"/>
      <c r="K74" s="12">
        <v>165637264377</v>
      </c>
      <c r="L74" s="12"/>
      <c r="M74" s="12">
        <v>0</v>
      </c>
      <c r="N74" s="12"/>
      <c r="O74" s="12">
        <v>0</v>
      </c>
      <c r="P74" s="12"/>
      <c r="Q74" s="12">
        <v>6341276</v>
      </c>
      <c r="R74" s="12"/>
      <c r="S74" s="12">
        <v>28660</v>
      </c>
      <c r="T74" s="12"/>
      <c r="U74" s="12">
        <v>165637264377</v>
      </c>
      <c r="V74" s="12"/>
      <c r="W74" s="12">
        <v>180659611387.548</v>
      </c>
      <c r="X74" s="8"/>
      <c r="Y74" s="25">
        <v>5.2634292428686523E-3</v>
      </c>
    </row>
    <row r="75" spans="1:25" x14ac:dyDescent="0.55000000000000004">
      <c r="A75" s="5" t="s">
        <v>81</v>
      </c>
      <c r="C75" s="12">
        <v>0</v>
      </c>
      <c r="D75" s="12"/>
      <c r="E75" s="12">
        <v>0</v>
      </c>
      <c r="F75" s="12"/>
      <c r="G75" s="12">
        <v>0</v>
      </c>
      <c r="H75" s="12"/>
      <c r="I75" s="12">
        <v>13088533</v>
      </c>
      <c r="J75" s="12"/>
      <c r="K75" s="12">
        <v>588331647790</v>
      </c>
      <c r="L75" s="12"/>
      <c r="M75" s="12">
        <v>0</v>
      </c>
      <c r="N75" s="12"/>
      <c r="O75" s="12">
        <v>0</v>
      </c>
      <c r="P75" s="12"/>
      <c r="Q75" s="12">
        <v>13088533</v>
      </c>
      <c r="R75" s="12"/>
      <c r="S75" s="12">
        <v>51196</v>
      </c>
      <c r="T75" s="12"/>
      <c r="U75" s="12">
        <v>588331647790</v>
      </c>
      <c r="V75" s="12"/>
      <c r="W75" s="12">
        <v>666093556281.96497</v>
      </c>
      <c r="X75" s="8"/>
      <c r="Y75" s="25">
        <v>1.9406309333301921E-2</v>
      </c>
    </row>
    <row r="76" spans="1:25" x14ac:dyDescent="0.55000000000000004">
      <c r="A76" s="5" t="s">
        <v>82</v>
      </c>
      <c r="C76" s="12">
        <v>0</v>
      </c>
      <c r="D76" s="12"/>
      <c r="E76" s="12">
        <v>0</v>
      </c>
      <c r="F76" s="12"/>
      <c r="G76" s="12">
        <v>0</v>
      </c>
      <c r="H76" s="12"/>
      <c r="I76" s="12">
        <v>31183300</v>
      </c>
      <c r="J76" s="12"/>
      <c r="K76" s="12">
        <v>0</v>
      </c>
      <c r="L76" s="12"/>
      <c r="M76" s="12">
        <v>0</v>
      </c>
      <c r="N76" s="12"/>
      <c r="O76" s="12">
        <v>0</v>
      </c>
      <c r="P76" s="12"/>
      <c r="Q76" s="12">
        <v>31183300</v>
      </c>
      <c r="R76" s="12"/>
      <c r="S76" s="12">
        <v>14850</v>
      </c>
      <c r="T76" s="12"/>
      <c r="U76" s="12">
        <v>334440892500</v>
      </c>
      <c r="V76" s="12"/>
      <c r="W76" s="12">
        <v>460316726570.25</v>
      </c>
      <c r="X76" s="8"/>
      <c r="Y76" s="25">
        <v>1.3411102243622021E-2</v>
      </c>
    </row>
    <row r="77" spans="1:25" x14ac:dyDescent="0.55000000000000004">
      <c r="A77" s="5" t="s">
        <v>83</v>
      </c>
      <c r="C77" s="12">
        <v>0</v>
      </c>
      <c r="D77" s="12"/>
      <c r="E77" s="12">
        <v>0</v>
      </c>
      <c r="F77" s="12"/>
      <c r="G77" s="12">
        <v>0</v>
      </c>
      <c r="H77" s="12"/>
      <c r="I77" s="12">
        <v>171600</v>
      </c>
      <c r="J77" s="12"/>
      <c r="K77" s="12">
        <v>326679554</v>
      </c>
      <c r="L77" s="12"/>
      <c r="M77" s="12">
        <v>0</v>
      </c>
      <c r="N77" s="12"/>
      <c r="O77" s="12">
        <v>0</v>
      </c>
      <c r="P77" s="12"/>
      <c r="Q77" s="12">
        <v>171600</v>
      </c>
      <c r="R77" s="12"/>
      <c r="S77" s="12">
        <v>3318</v>
      </c>
      <c r="T77" s="12"/>
      <c r="U77" s="12">
        <v>326679554</v>
      </c>
      <c r="V77" s="12"/>
      <c r="W77" s="12">
        <v>565981055.63999999</v>
      </c>
      <c r="X77" s="8"/>
      <c r="Y77" s="25">
        <v>1.648958068870602E-5</v>
      </c>
    </row>
    <row r="78" spans="1:25" x14ac:dyDescent="0.55000000000000004">
      <c r="A78" s="5" t="s">
        <v>84</v>
      </c>
      <c r="C78" s="12">
        <v>0</v>
      </c>
      <c r="D78" s="12"/>
      <c r="E78" s="12">
        <v>0</v>
      </c>
      <c r="F78" s="12"/>
      <c r="G78" s="12">
        <v>0</v>
      </c>
      <c r="H78" s="12"/>
      <c r="I78" s="12">
        <v>185265</v>
      </c>
      <c r="J78" s="12"/>
      <c r="K78" s="12">
        <v>0</v>
      </c>
      <c r="L78" s="12"/>
      <c r="M78" s="12">
        <v>0</v>
      </c>
      <c r="N78" s="12"/>
      <c r="O78" s="12">
        <v>0</v>
      </c>
      <c r="P78" s="12"/>
      <c r="Q78" s="12">
        <v>185265</v>
      </c>
      <c r="R78" s="12"/>
      <c r="S78" s="12">
        <v>23110</v>
      </c>
      <c r="T78" s="12"/>
      <c r="U78" s="12">
        <v>3715674840</v>
      </c>
      <c r="V78" s="12"/>
      <c r="W78" s="12">
        <v>4255999378.8074999</v>
      </c>
      <c r="X78" s="8"/>
      <c r="Y78" s="25">
        <v>1.2399645618627899E-4</v>
      </c>
    </row>
    <row r="79" spans="1:25" ht="24.75" thickBot="1" x14ac:dyDescent="0.6">
      <c r="E79" s="11">
        <f>SUM(E9:E78)</f>
        <v>10390354416145</v>
      </c>
      <c r="F79" s="8"/>
      <c r="G79" s="11">
        <f>SUM(G9:G78)</f>
        <v>18711415937015.969</v>
      </c>
      <c r="K79" s="11">
        <f>SUM(K9:K78)</f>
        <v>3531605673853</v>
      </c>
      <c r="L79" s="8"/>
      <c r="M79" s="8"/>
      <c r="N79" s="8"/>
      <c r="O79" s="11">
        <f>SUM(O9:O78)</f>
        <v>16356081378</v>
      </c>
      <c r="P79" s="8"/>
      <c r="Q79" s="8"/>
      <c r="R79" s="8"/>
      <c r="S79" s="8"/>
      <c r="T79" s="8"/>
      <c r="U79" s="11">
        <f>SUM(U9:U78)</f>
        <v>13909360298926</v>
      </c>
      <c r="V79" s="8"/>
      <c r="W79" s="11">
        <f>SUM(W9:W78)</f>
        <v>26434715562419.465</v>
      </c>
      <c r="Y79" s="26">
        <f>SUM(Y9:Y78)</f>
        <v>0.77016248318877856</v>
      </c>
    </row>
    <row r="80" spans="1:25" ht="24.75" thickTop="1" x14ac:dyDescent="0.55000000000000004"/>
    <row r="81" spans="7:25" x14ac:dyDescent="0.55000000000000004">
      <c r="G81" s="6"/>
      <c r="W81" s="6"/>
      <c r="Y81" s="6"/>
    </row>
    <row r="82" spans="7:25" x14ac:dyDescent="0.55000000000000004">
      <c r="G82" s="6"/>
      <c r="W82" s="6"/>
    </row>
    <row r="83" spans="7:25" x14ac:dyDescent="0.55000000000000004">
      <c r="G83" s="10"/>
      <c r="W83" s="10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A8" sqref="A8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4.75" x14ac:dyDescent="0.55000000000000004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24.75" x14ac:dyDescent="0.5500000000000000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6" spans="1:17" ht="24.75" x14ac:dyDescent="0.55000000000000004">
      <c r="A6" s="38" t="s">
        <v>3</v>
      </c>
      <c r="C6" s="37" t="s">
        <v>273</v>
      </c>
      <c r="D6" s="37" t="s">
        <v>4</v>
      </c>
      <c r="E6" s="37" t="s">
        <v>4</v>
      </c>
      <c r="F6" s="37" t="s">
        <v>4</v>
      </c>
      <c r="G6" s="37" t="s">
        <v>4</v>
      </c>
      <c r="H6" s="37" t="s">
        <v>4</v>
      </c>
      <c r="I6" s="37" t="s">
        <v>4</v>
      </c>
      <c r="K6" s="37" t="s">
        <v>6</v>
      </c>
      <c r="L6" s="37" t="s">
        <v>6</v>
      </c>
      <c r="M6" s="37" t="s">
        <v>6</v>
      </c>
      <c r="N6" s="37" t="s">
        <v>6</v>
      </c>
      <c r="O6" s="37" t="s">
        <v>6</v>
      </c>
      <c r="P6" s="37" t="s">
        <v>6</v>
      </c>
      <c r="Q6" s="37" t="s">
        <v>6</v>
      </c>
    </row>
    <row r="7" spans="1:17" ht="24.75" x14ac:dyDescent="0.55000000000000004">
      <c r="A7" s="37" t="s">
        <v>3</v>
      </c>
      <c r="C7" s="37" t="s">
        <v>85</v>
      </c>
      <c r="E7" s="37" t="s">
        <v>86</v>
      </c>
      <c r="G7" s="37" t="s">
        <v>87</v>
      </c>
      <c r="I7" s="37" t="s">
        <v>88</v>
      </c>
      <c r="K7" s="37" t="s">
        <v>85</v>
      </c>
      <c r="M7" s="37" t="s">
        <v>86</v>
      </c>
      <c r="O7" s="37" t="s">
        <v>87</v>
      </c>
      <c r="Q7" s="37" t="s">
        <v>88</v>
      </c>
    </row>
    <row r="8" spans="1:17" x14ac:dyDescent="0.55000000000000004">
      <c r="A8" s="1" t="s">
        <v>89</v>
      </c>
      <c r="C8" s="7">
        <v>157</v>
      </c>
      <c r="D8" s="8"/>
      <c r="E8" s="7">
        <v>9300</v>
      </c>
      <c r="F8" s="8"/>
      <c r="G8" s="8" t="s">
        <v>90</v>
      </c>
      <c r="H8" s="8"/>
      <c r="I8" s="7">
        <v>0</v>
      </c>
      <c r="J8" s="8"/>
      <c r="K8" s="7">
        <v>0</v>
      </c>
      <c r="L8" s="8"/>
      <c r="M8" s="7">
        <v>9300</v>
      </c>
      <c r="N8" s="8"/>
      <c r="O8" s="8" t="s">
        <v>91</v>
      </c>
      <c r="P8" s="8"/>
      <c r="Q8" s="7">
        <v>0</v>
      </c>
    </row>
  </sheetData>
  <mergeCells count="14">
    <mergeCell ref="A3:Q3"/>
    <mergeCell ref="A4:Q4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9"/>
  <sheetViews>
    <sheetView rightToLeft="1" topLeftCell="J1" workbookViewId="0">
      <selection activeCell="Z17" sqref="Z1:Z1048576"/>
    </sheetView>
  </sheetViews>
  <sheetFormatPr defaultRowHeight="24" x14ac:dyDescent="0.55000000000000004"/>
  <cols>
    <col min="1" max="1" width="31.7109375" style="8" bestFit="1" customWidth="1"/>
    <col min="2" max="2" width="1" style="8" customWidth="1"/>
    <col min="3" max="3" width="24.140625" style="8" bestFit="1" customWidth="1"/>
    <col min="4" max="4" width="1" style="8" customWidth="1"/>
    <col min="5" max="5" width="22" style="8" bestFit="1" customWidth="1"/>
    <col min="6" max="6" width="1" style="8" customWidth="1"/>
    <col min="7" max="7" width="14.140625" style="8" bestFit="1" customWidth="1"/>
    <col min="8" max="8" width="1" style="8" customWidth="1"/>
    <col min="9" max="9" width="17.28515625" style="8" bestFit="1" customWidth="1"/>
    <col min="10" max="10" width="1" style="8" customWidth="1"/>
    <col min="11" max="11" width="10.28515625" style="8" bestFit="1" customWidth="1"/>
    <col min="12" max="12" width="1" style="8" customWidth="1"/>
    <col min="13" max="13" width="10.28515625" style="8" bestFit="1" customWidth="1"/>
    <col min="14" max="14" width="1" style="8" customWidth="1"/>
    <col min="15" max="15" width="9.7109375" style="8" bestFit="1" customWidth="1"/>
    <col min="16" max="16" width="1" style="8" customWidth="1"/>
    <col min="17" max="17" width="18.5703125" style="8" bestFit="1" customWidth="1"/>
    <col min="18" max="18" width="1" style="8" customWidth="1"/>
    <col min="19" max="19" width="22.28515625" style="8" bestFit="1" customWidth="1"/>
    <col min="20" max="20" width="1" style="8" customWidth="1"/>
    <col min="21" max="21" width="11.42578125" style="8" bestFit="1" customWidth="1"/>
    <col min="22" max="22" width="1" style="8" customWidth="1"/>
    <col min="23" max="23" width="18.5703125" style="8" bestFit="1" customWidth="1"/>
    <col min="24" max="24" width="1" style="8" customWidth="1"/>
    <col min="25" max="25" width="9.7109375" style="8" bestFit="1" customWidth="1"/>
    <col min="26" max="26" width="1" style="8" customWidth="1"/>
    <col min="27" max="27" width="17.42578125" style="8" bestFit="1" customWidth="1"/>
    <col min="28" max="28" width="1.140625" style="8" customWidth="1"/>
    <col min="29" max="29" width="11.42578125" style="8" bestFit="1" customWidth="1"/>
    <col min="30" max="30" width="1" style="8" customWidth="1"/>
    <col min="31" max="31" width="21.140625" style="8" bestFit="1" customWidth="1"/>
    <col min="32" max="32" width="1" style="8" customWidth="1"/>
    <col min="33" max="33" width="18.5703125" style="8" bestFit="1" customWidth="1"/>
    <col min="34" max="34" width="1" style="8" customWidth="1"/>
    <col min="35" max="35" width="22.28515625" style="8" bestFit="1" customWidth="1"/>
    <col min="36" max="36" width="1" style="8" customWidth="1"/>
    <col min="37" max="37" width="33.42578125" style="8" bestFit="1" customWidth="1"/>
    <col min="38" max="38" width="1" style="8" customWidth="1"/>
    <col min="39" max="39" width="9.140625" style="8" customWidth="1"/>
    <col min="40" max="16384" width="9.140625" style="8"/>
  </cols>
  <sheetData>
    <row r="2" spans="1:37" ht="24.75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7" ht="24.75" x14ac:dyDescent="0.55000000000000004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t="24.75" x14ac:dyDescent="0.5500000000000000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6" spans="1:37" ht="24.75" x14ac:dyDescent="0.55000000000000004">
      <c r="A6" s="37" t="s">
        <v>92</v>
      </c>
      <c r="B6" s="37" t="s">
        <v>92</v>
      </c>
      <c r="C6" s="37" t="s">
        <v>92</v>
      </c>
      <c r="D6" s="37" t="s">
        <v>92</v>
      </c>
      <c r="E6" s="37" t="s">
        <v>92</v>
      </c>
      <c r="F6" s="37" t="s">
        <v>92</v>
      </c>
      <c r="G6" s="37" t="s">
        <v>92</v>
      </c>
      <c r="H6" s="37" t="s">
        <v>92</v>
      </c>
      <c r="I6" s="37" t="s">
        <v>92</v>
      </c>
      <c r="J6" s="37" t="s">
        <v>92</v>
      </c>
      <c r="K6" s="37" t="s">
        <v>92</v>
      </c>
      <c r="L6" s="37" t="s">
        <v>92</v>
      </c>
      <c r="M6" s="37" t="s">
        <v>92</v>
      </c>
      <c r="O6" s="37" t="s">
        <v>273</v>
      </c>
      <c r="P6" s="37" t="s">
        <v>4</v>
      </c>
      <c r="Q6" s="37" t="s">
        <v>4</v>
      </c>
      <c r="R6" s="37" t="s">
        <v>4</v>
      </c>
      <c r="S6" s="37" t="s">
        <v>4</v>
      </c>
      <c r="U6" s="37" t="s">
        <v>5</v>
      </c>
      <c r="V6" s="37" t="s">
        <v>5</v>
      </c>
      <c r="W6" s="37" t="s">
        <v>5</v>
      </c>
      <c r="X6" s="37" t="s">
        <v>5</v>
      </c>
      <c r="Y6" s="37" t="s">
        <v>5</v>
      </c>
      <c r="Z6" s="37" t="s">
        <v>5</v>
      </c>
      <c r="AA6" s="37" t="s">
        <v>5</v>
      </c>
      <c r="AC6" s="37" t="s">
        <v>6</v>
      </c>
      <c r="AD6" s="37" t="s">
        <v>6</v>
      </c>
      <c r="AE6" s="37" t="s">
        <v>6</v>
      </c>
      <c r="AF6" s="37" t="s">
        <v>6</v>
      </c>
      <c r="AG6" s="37" t="s">
        <v>6</v>
      </c>
      <c r="AH6" s="37" t="s">
        <v>6</v>
      </c>
      <c r="AI6" s="37" t="s">
        <v>6</v>
      </c>
      <c r="AJ6" s="37" t="s">
        <v>6</v>
      </c>
      <c r="AK6" s="37" t="s">
        <v>6</v>
      </c>
    </row>
    <row r="7" spans="1:37" ht="24.75" x14ac:dyDescent="0.55000000000000004">
      <c r="A7" s="38" t="s">
        <v>93</v>
      </c>
      <c r="C7" s="38" t="s">
        <v>94</v>
      </c>
      <c r="E7" s="38" t="s">
        <v>95</v>
      </c>
      <c r="G7" s="38" t="s">
        <v>96</v>
      </c>
      <c r="I7" s="38" t="s">
        <v>97</v>
      </c>
      <c r="K7" s="38" t="s">
        <v>98</v>
      </c>
      <c r="M7" s="38" t="s">
        <v>88</v>
      </c>
      <c r="O7" s="38" t="s">
        <v>7</v>
      </c>
      <c r="Q7" s="38" t="s">
        <v>8</v>
      </c>
      <c r="S7" s="38" t="s">
        <v>9</v>
      </c>
      <c r="U7" s="37" t="s">
        <v>10</v>
      </c>
      <c r="V7" s="37" t="s">
        <v>10</v>
      </c>
      <c r="W7" s="37" t="s">
        <v>10</v>
      </c>
      <c r="Y7" s="37" t="s">
        <v>11</v>
      </c>
      <c r="Z7" s="37" t="s">
        <v>11</v>
      </c>
      <c r="AA7" s="37" t="s">
        <v>11</v>
      </c>
      <c r="AC7" s="38" t="s">
        <v>7</v>
      </c>
      <c r="AE7" s="38" t="s">
        <v>99</v>
      </c>
      <c r="AG7" s="38" t="s">
        <v>8</v>
      </c>
      <c r="AI7" s="38" t="s">
        <v>9</v>
      </c>
      <c r="AK7" s="38" t="s">
        <v>13</v>
      </c>
    </row>
    <row r="8" spans="1:37" ht="24.75" x14ac:dyDescent="0.55000000000000004">
      <c r="A8" s="37" t="s">
        <v>93</v>
      </c>
      <c r="C8" s="37" t="s">
        <v>94</v>
      </c>
      <c r="E8" s="37" t="s">
        <v>95</v>
      </c>
      <c r="G8" s="37" t="s">
        <v>96</v>
      </c>
      <c r="I8" s="37" t="s">
        <v>97</v>
      </c>
      <c r="K8" s="37" t="s">
        <v>98</v>
      </c>
      <c r="M8" s="37" t="s">
        <v>88</v>
      </c>
      <c r="O8" s="37" t="s">
        <v>7</v>
      </c>
      <c r="Q8" s="37" t="s">
        <v>8</v>
      </c>
      <c r="S8" s="37" t="s">
        <v>9</v>
      </c>
      <c r="U8" s="37" t="s">
        <v>7</v>
      </c>
      <c r="W8" s="37" t="s">
        <v>8</v>
      </c>
      <c r="Y8" s="37" t="s">
        <v>7</v>
      </c>
      <c r="AA8" s="37" t="s">
        <v>14</v>
      </c>
      <c r="AC8" s="37" t="s">
        <v>7</v>
      </c>
      <c r="AE8" s="37" t="s">
        <v>99</v>
      </c>
      <c r="AG8" s="37" t="s">
        <v>8</v>
      </c>
      <c r="AI8" s="37" t="s">
        <v>9</v>
      </c>
      <c r="AK8" s="37" t="s">
        <v>13</v>
      </c>
    </row>
    <row r="9" spans="1:37" x14ac:dyDescent="0.55000000000000004">
      <c r="A9" s="4" t="s">
        <v>100</v>
      </c>
      <c r="C9" s="8" t="s">
        <v>101</v>
      </c>
      <c r="E9" s="8" t="s">
        <v>101</v>
      </c>
      <c r="G9" s="8" t="s">
        <v>102</v>
      </c>
      <c r="I9" s="8" t="s">
        <v>103</v>
      </c>
      <c r="K9" s="7">
        <v>19</v>
      </c>
      <c r="M9" s="7">
        <v>19</v>
      </c>
      <c r="O9" s="12">
        <v>50000</v>
      </c>
      <c r="P9" s="12"/>
      <c r="Q9" s="12">
        <v>50036250000</v>
      </c>
      <c r="R9" s="12"/>
      <c r="S9" s="12">
        <v>49990937500</v>
      </c>
      <c r="T9" s="12"/>
      <c r="U9" s="12">
        <v>0</v>
      </c>
      <c r="V9" s="12"/>
      <c r="W9" s="12">
        <v>0</v>
      </c>
      <c r="X9" s="12"/>
      <c r="Y9" s="12">
        <v>50000</v>
      </c>
      <c r="Z9" s="12"/>
      <c r="AA9" s="12">
        <v>50000000000</v>
      </c>
      <c r="AB9" s="12"/>
      <c r="AC9" s="12">
        <v>0</v>
      </c>
      <c r="AD9" s="12"/>
      <c r="AE9" s="12">
        <v>0</v>
      </c>
      <c r="AF9" s="12"/>
      <c r="AG9" s="12">
        <v>0</v>
      </c>
      <c r="AH9" s="12"/>
      <c r="AI9" s="12">
        <v>0</v>
      </c>
      <c r="AJ9" s="12"/>
      <c r="AK9" s="25">
        <v>0</v>
      </c>
    </row>
    <row r="10" spans="1:37" x14ac:dyDescent="0.55000000000000004">
      <c r="A10" s="4" t="s">
        <v>104</v>
      </c>
      <c r="C10" s="8" t="s">
        <v>101</v>
      </c>
      <c r="E10" s="8" t="s">
        <v>101</v>
      </c>
      <c r="G10" s="8" t="s">
        <v>105</v>
      </c>
      <c r="I10" s="8" t="s">
        <v>106</v>
      </c>
      <c r="K10" s="7">
        <v>0</v>
      </c>
      <c r="M10" s="7">
        <v>0</v>
      </c>
      <c r="O10" s="12">
        <v>13930</v>
      </c>
      <c r="P10" s="12"/>
      <c r="Q10" s="12">
        <v>11842465172</v>
      </c>
      <c r="R10" s="12"/>
      <c r="S10" s="12">
        <v>12775700844</v>
      </c>
      <c r="T10" s="12"/>
      <c r="U10" s="12">
        <v>0</v>
      </c>
      <c r="V10" s="12"/>
      <c r="W10" s="12">
        <v>0</v>
      </c>
      <c r="X10" s="12"/>
      <c r="Y10" s="12">
        <v>0</v>
      </c>
      <c r="Z10" s="12"/>
      <c r="AA10" s="12">
        <v>0</v>
      </c>
      <c r="AB10" s="12"/>
      <c r="AC10" s="12">
        <v>13930</v>
      </c>
      <c r="AD10" s="12"/>
      <c r="AE10" s="12">
        <v>936308</v>
      </c>
      <c r="AF10" s="12"/>
      <c r="AG10" s="12">
        <v>11842465172</v>
      </c>
      <c r="AH10" s="12"/>
      <c r="AI10" s="12">
        <v>13040406437</v>
      </c>
      <c r="AJ10" s="12"/>
      <c r="AK10" s="25">
        <v>3.7992585089845514E-4</v>
      </c>
    </row>
    <row r="11" spans="1:37" x14ac:dyDescent="0.55000000000000004">
      <c r="A11" s="4" t="s">
        <v>107</v>
      </c>
      <c r="C11" s="8" t="s">
        <v>101</v>
      </c>
      <c r="E11" s="8" t="s">
        <v>101</v>
      </c>
      <c r="G11" s="8" t="s">
        <v>108</v>
      </c>
      <c r="I11" s="8" t="s">
        <v>109</v>
      </c>
      <c r="K11" s="7">
        <v>0</v>
      </c>
      <c r="M11" s="7">
        <v>0</v>
      </c>
      <c r="O11" s="12">
        <v>772</v>
      </c>
      <c r="P11" s="12"/>
      <c r="Q11" s="12">
        <v>648618446</v>
      </c>
      <c r="R11" s="12"/>
      <c r="S11" s="12">
        <v>704330808</v>
      </c>
      <c r="T11" s="12"/>
      <c r="U11" s="12">
        <v>137606</v>
      </c>
      <c r="V11" s="12"/>
      <c r="W11" s="12">
        <v>126834284769</v>
      </c>
      <c r="X11" s="12"/>
      <c r="Y11" s="12">
        <v>0</v>
      </c>
      <c r="Z11" s="12"/>
      <c r="AA11" s="12">
        <v>0</v>
      </c>
      <c r="AB11" s="12"/>
      <c r="AC11" s="12">
        <v>138378</v>
      </c>
      <c r="AD11" s="12"/>
      <c r="AE11" s="12">
        <v>933189</v>
      </c>
      <c r="AF11" s="12"/>
      <c r="AG11" s="12">
        <v>127482903215</v>
      </c>
      <c r="AH11" s="12"/>
      <c r="AI11" s="12">
        <v>129109422117</v>
      </c>
      <c r="AJ11" s="12"/>
      <c r="AK11" s="25">
        <v>3.7615397414019302E-3</v>
      </c>
    </row>
    <row r="12" spans="1:37" x14ac:dyDescent="0.55000000000000004">
      <c r="A12" s="4" t="s">
        <v>110</v>
      </c>
      <c r="C12" s="8" t="s">
        <v>101</v>
      </c>
      <c r="E12" s="8" t="s">
        <v>101</v>
      </c>
      <c r="G12" s="8" t="s">
        <v>111</v>
      </c>
      <c r="I12" s="8" t="s">
        <v>112</v>
      </c>
      <c r="K12" s="7">
        <v>0</v>
      </c>
      <c r="M12" s="7">
        <v>0</v>
      </c>
      <c r="O12" s="12">
        <v>82763</v>
      </c>
      <c r="P12" s="12"/>
      <c r="Q12" s="12">
        <v>71859340718</v>
      </c>
      <c r="R12" s="12"/>
      <c r="S12" s="12">
        <v>74815114018</v>
      </c>
      <c r="T12" s="12"/>
      <c r="U12" s="12">
        <v>58361</v>
      </c>
      <c r="V12" s="12"/>
      <c r="W12" s="12">
        <v>53005791552</v>
      </c>
      <c r="X12" s="12"/>
      <c r="Y12" s="12">
        <v>0</v>
      </c>
      <c r="Z12" s="12"/>
      <c r="AA12" s="12">
        <v>0</v>
      </c>
      <c r="AB12" s="12"/>
      <c r="AC12" s="12">
        <v>141124</v>
      </c>
      <c r="AD12" s="12"/>
      <c r="AE12" s="12">
        <v>919127</v>
      </c>
      <c r="AF12" s="12"/>
      <c r="AG12" s="12">
        <v>124865132270</v>
      </c>
      <c r="AH12" s="12"/>
      <c r="AI12" s="12">
        <v>129687368651</v>
      </c>
      <c r="AJ12" s="12"/>
      <c r="AK12" s="25">
        <v>3.7783779304387958E-3</v>
      </c>
    </row>
    <row r="13" spans="1:37" x14ac:dyDescent="0.55000000000000004">
      <c r="A13" s="4" t="s">
        <v>113</v>
      </c>
      <c r="C13" s="8" t="s">
        <v>101</v>
      </c>
      <c r="E13" s="8" t="s">
        <v>101</v>
      </c>
      <c r="G13" s="8" t="s">
        <v>114</v>
      </c>
      <c r="I13" s="8" t="s">
        <v>115</v>
      </c>
      <c r="K13" s="7">
        <v>0</v>
      </c>
      <c r="M13" s="7">
        <v>0</v>
      </c>
      <c r="O13" s="12">
        <v>10000</v>
      </c>
      <c r="P13" s="12"/>
      <c r="Q13" s="12">
        <v>9111322761</v>
      </c>
      <c r="R13" s="12"/>
      <c r="S13" s="12">
        <v>9881948572</v>
      </c>
      <c r="T13" s="12"/>
      <c r="U13" s="12">
        <v>0</v>
      </c>
      <c r="V13" s="12"/>
      <c r="W13" s="12">
        <v>0</v>
      </c>
      <c r="X13" s="12"/>
      <c r="Y13" s="12">
        <v>10000</v>
      </c>
      <c r="Z13" s="12"/>
      <c r="AA13" s="12">
        <v>10000000000</v>
      </c>
      <c r="AB13" s="12"/>
      <c r="AC13" s="12">
        <v>0</v>
      </c>
      <c r="AD13" s="12"/>
      <c r="AE13" s="12">
        <v>0</v>
      </c>
      <c r="AF13" s="12"/>
      <c r="AG13" s="12">
        <v>0</v>
      </c>
      <c r="AH13" s="12"/>
      <c r="AI13" s="12">
        <v>0</v>
      </c>
      <c r="AJ13" s="12"/>
      <c r="AK13" s="25">
        <v>0</v>
      </c>
    </row>
    <row r="14" spans="1:37" x14ac:dyDescent="0.55000000000000004">
      <c r="A14" s="4" t="s">
        <v>116</v>
      </c>
      <c r="C14" s="8" t="s">
        <v>101</v>
      </c>
      <c r="E14" s="8" t="s">
        <v>101</v>
      </c>
      <c r="G14" s="8" t="s">
        <v>117</v>
      </c>
      <c r="I14" s="8" t="s">
        <v>118</v>
      </c>
      <c r="K14" s="7">
        <v>0</v>
      </c>
      <c r="M14" s="7">
        <v>0</v>
      </c>
      <c r="O14" s="12">
        <v>15816</v>
      </c>
      <c r="P14" s="12"/>
      <c r="Q14" s="12">
        <v>12566082417</v>
      </c>
      <c r="R14" s="12"/>
      <c r="S14" s="12">
        <v>13517177079</v>
      </c>
      <c r="T14" s="12"/>
      <c r="U14" s="12">
        <v>3849</v>
      </c>
      <c r="V14" s="12"/>
      <c r="W14" s="12">
        <v>3318483120</v>
      </c>
      <c r="X14" s="12"/>
      <c r="Y14" s="12">
        <v>0</v>
      </c>
      <c r="Z14" s="12"/>
      <c r="AA14" s="12">
        <v>0</v>
      </c>
      <c r="AB14" s="12"/>
      <c r="AC14" s="12">
        <v>19665</v>
      </c>
      <c r="AD14" s="12"/>
      <c r="AE14" s="12">
        <v>873990</v>
      </c>
      <c r="AF14" s="12"/>
      <c r="AG14" s="12">
        <v>15884565537</v>
      </c>
      <c r="AH14" s="12"/>
      <c r="AI14" s="12">
        <v>17183898203</v>
      </c>
      <c r="AJ14" s="12"/>
      <c r="AK14" s="25">
        <v>5.0064445292160253E-4</v>
      </c>
    </row>
    <row r="15" spans="1:37" x14ac:dyDescent="0.55000000000000004">
      <c r="A15" s="4" t="s">
        <v>119</v>
      </c>
      <c r="C15" s="8" t="s">
        <v>101</v>
      </c>
      <c r="E15" s="8" t="s">
        <v>101</v>
      </c>
      <c r="G15" s="8" t="s">
        <v>120</v>
      </c>
      <c r="I15" s="8" t="s">
        <v>121</v>
      </c>
      <c r="K15" s="7">
        <v>0</v>
      </c>
      <c r="M15" s="7">
        <v>0</v>
      </c>
      <c r="O15" s="12">
        <v>10000</v>
      </c>
      <c r="P15" s="12"/>
      <c r="Q15" s="12">
        <v>7801251062</v>
      </c>
      <c r="R15" s="12"/>
      <c r="S15" s="12">
        <v>8406686011</v>
      </c>
      <c r="T15" s="12"/>
      <c r="U15" s="12">
        <v>0</v>
      </c>
      <c r="V15" s="12"/>
      <c r="W15" s="12">
        <v>0</v>
      </c>
      <c r="X15" s="12"/>
      <c r="Y15" s="12">
        <v>0</v>
      </c>
      <c r="Z15" s="12"/>
      <c r="AA15" s="12">
        <v>0</v>
      </c>
      <c r="AB15" s="12"/>
      <c r="AC15" s="12">
        <v>10000</v>
      </c>
      <c r="AD15" s="12"/>
      <c r="AE15" s="12">
        <v>860058</v>
      </c>
      <c r="AF15" s="12"/>
      <c r="AG15" s="12">
        <v>7801251062</v>
      </c>
      <c r="AH15" s="12"/>
      <c r="AI15" s="12">
        <v>8599021144</v>
      </c>
      <c r="AJ15" s="12"/>
      <c r="AK15" s="25">
        <v>2.5052826695328004E-4</v>
      </c>
    </row>
    <row r="16" spans="1:37" x14ac:dyDescent="0.55000000000000004">
      <c r="A16" s="4" t="s">
        <v>122</v>
      </c>
      <c r="C16" s="8" t="s">
        <v>101</v>
      </c>
      <c r="E16" s="8" t="s">
        <v>101</v>
      </c>
      <c r="G16" s="8" t="s">
        <v>123</v>
      </c>
      <c r="I16" s="8" t="s">
        <v>124</v>
      </c>
      <c r="K16" s="7">
        <v>0</v>
      </c>
      <c r="M16" s="7">
        <v>0</v>
      </c>
      <c r="O16" s="12">
        <v>9997</v>
      </c>
      <c r="P16" s="12"/>
      <c r="Q16" s="12">
        <v>7736704373</v>
      </c>
      <c r="R16" s="12"/>
      <c r="S16" s="12">
        <v>8316676125</v>
      </c>
      <c r="T16" s="12"/>
      <c r="U16" s="12">
        <v>28917</v>
      </c>
      <c r="V16" s="12"/>
      <c r="W16" s="12">
        <v>24424832694</v>
      </c>
      <c r="X16" s="12"/>
      <c r="Y16" s="12">
        <v>0</v>
      </c>
      <c r="Z16" s="12"/>
      <c r="AA16" s="12">
        <v>0</v>
      </c>
      <c r="AB16" s="12"/>
      <c r="AC16" s="12">
        <v>38914</v>
      </c>
      <c r="AD16" s="12"/>
      <c r="AE16" s="12">
        <v>851513</v>
      </c>
      <c r="AF16" s="12"/>
      <c r="AG16" s="12">
        <v>32161537067</v>
      </c>
      <c r="AH16" s="12"/>
      <c r="AI16" s="12">
        <v>33129771022</v>
      </c>
      <c r="AJ16" s="12"/>
      <c r="AK16" s="25">
        <v>9.6521964299296726E-4</v>
      </c>
    </row>
    <row r="17" spans="1:37" x14ac:dyDescent="0.55000000000000004">
      <c r="A17" s="4" t="s">
        <v>125</v>
      </c>
      <c r="C17" s="8" t="s">
        <v>101</v>
      </c>
      <c r="E17" s="8" t="s">
        <v>101</v>
      </c>
      <c r="G17" s="8" t="s">
        <v>126</v>
      </c>
      <c r="I17" s="8" t="s">
        <v>127</v>
      </c>
      <c r="K17" s="7">
        <v>0</v>
      </c>
      <c r="M17" s="7">
        <v>0</v>
      </c>
      <c r="O17" s="12">
        <v>7621</v>
      </c>
      <c r="P17" s="12"/>
      <c r="Q17" s="12">
        <v>5772408794</v>
      </c>
      <c r="R17" s="12"/>
      <c r="S17" s="12">
        <v>6245831921</v>
      </c>
      <c r="T17" s="12"/>
      <c r="U17" s="12">
        <v>117890</v>
      </c>
      <c r="V17" s="12"/>
      <c r="W17" s="12">
        <v>98158991980</v>
      </c>
      <c r="X17" s="12"/>
      <c r="Y17" s="12">
        <v>0</v>
      </c>
      <c r="Z17" s="12"/>
      <c r="AA17" s="12">
        <v>0</v>
      </c>
      <c r="AB17" s="12"/>
      <c r="AC17" s="12">
        <v>125511</v>
      </c>
      <c r="AD17" s="12"/>
      <c r="AE17" s="12">
        <v>838742</v>
      </c>
      <c r="AF17" s="12"/>
      <c r="AG17" s="12">
        <v>103931400774</v>
      </c>
      <c r="AH17" s="12"/>
      <c r="AI17" s="12">
        <v>105252266730</v>
      </c>
      <c r="AJ17" s="12"/>
      <c r="AK17" s="25">
        <v>3.0664732107526112E-3</v>
      </c>
    </row>
    <row r="18" spans="1:37" x14ac:dyDescent="0.55000000000000004">
      <c r="A18" s="4" t="s">
        <v>128</v>
      </c>
      <c r="C18" s="8" t="s">
        <v>101</v>
      </c>
      <c r="E18" s="8" t="s">
        <v>101</v>
      </c>
      <c r="G18" s="8" t="s">
        <v>129</v>
      </c>
      <c r="I18" s="8" t="s">
        <v>130</v>
      </c>
      <c r="K18" s="7">
        <v>0</v>
      </c>
      <c r="M18" s="7">
        <v>0</v>
      </c>
      <c r="O18" s="12">
        <v>10000</v>
      </c>
      <c r="P18" s="12"/>
      <c r="Q18" s="12">
        <v>7602506812</v>
      </c>
      <c r="R18" s="12"/>
      <c r="S18" s="12">
        <v>8164869849</v>
      </c>
      <c r="T18" s="12"/>
      <c r="U18" s="12">
        <v>103861</v>
      </c>
      <c r="V18" s="12"/>
      <c r="W18" s="12">
        <v>86115959647</v>
      </c>
      <c r="X18" s="12"/>
      <c r="Y18" s="12">
        <v>0</v>
      </c>
      <c r="Z18" s="12"/>
      <c r="AA18" s="12">
        <v>0</v>
      </c>
      <c r="AB18" s="12"/>
      <c r="AC18" s="12">
        <v>113861</v>
      </c>
      <c r="AD18" s="12"/>
      <c r="AE18" s="12">
        <v>838799</v>
      </c>
      <c r="AF18" s="12"/>
      <c r="AG18" s="12">
        <v>93718466459</v>
      </c>
      <c r="AH18" s="12"/>
      <c r="AI18" s="12">
        <v>95489182387</v>
      </c>
      <c r="AJ18" s="12"/>
      <c r="AK18" s="25">
        <v>2.7820305329628084E-3</v>
      </c>
    </row>
    <row r="19" spans="1:37" x14ac:dyDescent="0.55000000000000004">
      <c r="A19" s="4" t="s">
        <v>131</v>
      </c>
      <c r="C19" s="8" t="s">
        <v>101</v>
      </c>
      <c r="E19" s="8" t="s">
        <v>101</v>
      </c>
      <c r="G19" s="8" t="s">
        <v>132</v>
      </c>
      <c r="I19" s="8" t="s">
        <v>133</v>
      </c>
      <c r="K19" s="7">
        <v>0</v>
      </c>
      <c r="M19" s="7">
        <v>0</v>
      </c>
      <c r="O19" s="12">
        <v>10000</v>
      </c>
      <c r="P19" s="12"/>
      <c r="Q19" s="12">
        <v>9064113920</v>
      </c>
      <c r="R19" s="12"/>
      <c r="S19" s="12">
        <v>9858212875</v>
      </c>
      <c r="T19" s="12"/>
      <c r="U19" s="12">
        <v>0</v>
      </c>
      <c r="V19" s="12"/>
      <c r="W19" s="12">
        <v>0</v>
      </c>
      <c r="X19" s="12"/>
      <c r="Y19" s="12">
        <v>0</v>
      </c>
      <c r="Z19" s="12"/>
      <c r="AA19" s="12">
        <v>0</v>
      </c>
      <c r="AB19" s="12"/>
      <c r="AC19" s="12">
        <v>10000</v>
      </c>
      <c r="AD19" s="12"/>
      <c r="AE19" s="12">
        <v>996768</v>
      </c>
      <c r="AF19" s="12"/>
      <c r="AG19" s="12">
        <v>9064113920</v>
      </c>
      <c r="AH19" s="12"/>
      <c r="AI19" s="12">
        <v>9965873358</v>
      </c>
      <c r="AJ19" s="12"/>
      <c r="AK19" s="25">
        <v>2.9035083636207946E-4</v>
      </c>
    </row>
    <row r="20" spans="1:37" x14ac:dyDescent="0.55000000000000004">
      <c r="A20" s="4" t="s">
        <v>134</v>
      </c>
      <c r="C20" s="8" t="s">
        <v>101</v>
      </c>
      <c r="E20" s="8" t="s">
        <v>101</v>
      </c>
      <c r="G20" s="8" t="s">
        <v>135</v>
      </c>
      <c r="I20" s="8" t="s">
        <v>136</v>
      </c>
      <c r="K20" s="7">
        <v>0</v>
      </c>
      <c r="M20" s="7">
        <v>0</v>
      </c>
      <c r="O20" s="12">
        <v>9542</v>
      </c>
      <c r="P20" s="12"/>
      <c r="Q20" s="12">
        <v>7038474342</v>
      </c>
      <c r="R20" s="12"/>
      <c r="S20" s="12">
        <v>7639266669</v>
      </c>
      <c r="T20" s="12"/>
      <c r="U20" s="12">
        <v>116735</v>
      </c>
      <c r="V20" s="12"/>
      <c r="W20" s="12">
        <v>95154498093</v>
      </c>
      <c r="X20" s="12"/>
      <c r="Y20" s="12">
        <v>0</v>
      </c>
      <c r="Z20" s="12"/>
      <c r="AA20" s="12">
        <v>0</v>
      </c>
      <c r="AB20" s="12"/>
      <c r="AC20" s="12">
        <v>126277</v>
      </c>
      <c r="AD20" s="12"/>
      <c r="AE20" s="12">
        <v>821457</v>
      </c>
      <c r="AF20" s="12"/>
      <c r="AG20" s="12">
        <v>102192972435</v>
      </c>
      <c r="AH20" s="12"/>
      <c r="AI20" s="12">
        <v>103712324322</v>
      </c>
      <c r="AJ20" s="12"/>
      <c r="AK20" s="25">
        <v>3.0216077433670246E-3</v>
      </c>
    </row>
    <row r="21" spans="1:37" x14ac:dyDescent="0.55000000000000004">
      <c r="A21" s="4" t="s">
        <v>137</v>
      </c>
      <c r="C21" s="8" t="s">
        <v>101</v>
      </c>
      <c r="E21" s="8" t="s">
        <v>101</v>
      </c>
      <c r="G21" s="8" t="s">
        <v>138</v>
      </c>
      <c r="I21" s="8" t="s">
        <v>139</v>
      </c>
      <c r="K21" s="7">
        <v>0</v>
      </c>
      <c r="M21" s="7">
        <v>0</v>
      </c>
      <c r="O21" s="12">
        <v>3889</v>
      </c>
      <c r="P21" s="12"/>
      <c r="Q21" s="12">
        <v>2859290492</v>
      </c>
      <c r="R21" s="12"/>
      <c r="S21" s="12">
        <v>3108244793</v>
      </c>
      <c r="T21" s="12"/>
      <c r="U21" s="12">
        <v>0</v>
      </c>
      <c r="V21" s="12"/>
      <c r="W21" s="12">
        <v>0</v>
      </c>
      <c r="X21" s="12"/>
      <c r="Y21" s="12">
        <v>0</v>
      </c>
      <c r="Z21" s="12"/>
      <c r="AA21" s="12">
        <v>0</v>
      </c>
      <c r="AB21" s="12"/>
      <c r="AC21" s="12">
        <v>3889</v>
      </c>
      <c r="AD21" s="12"/>
      <c r="AE21" s="12">
        <v>818742</v>
      </c>
      <c r="AF21" s="12"/>
      <c r="AG21" s="12">
        <v>2859290492</v>
      </c>
      <c r="AH21" s="12"/>
      <c r="AI21" s="12">
        <v>3183510522</v>
      </c>
      <c r="AJ21" s="12"/>
      <c r="AK21" s="25">
        <v>9.2750018932177174E-5</v>
      </c>
    </row>
    <row r="22" spans="1:37" x14ac:dyDescent="0.55000000000000004">
      <c r="A22" s="4" t="s">
        <v>140</v>
      </c>
      <c r="C22" s="8" t="s">
        <v>101</v>
      </c>
      <c r="E22" s="8" t="s">
        <v>101</v>
      </c>
      <c r="G22" s="8" t="s">
        <v>141</v>
      </c>
      <c r="I22" s="8" t="s">
        <v>142</v>
      </c>
      <c r="K22" s="7">
        <v>0</v>
      </c>
      <c r="M22" s="7">
        <v>0</v>
      </c>
      <c r="O22" s="12">
        <v>70812</v>
      </c>
      <c r="P22" s="12"/>
      <c r="Q22" s="12">
        <v>56971142086</v>
      </c>
      <c r="R22" s="12"/>
      <c r="S22" s="12">
        <v>67439320135</v>
      </c>
      <c r="T22" s="12"/>
      <c r="U22" s="12">
        <v>300000</v>
      </c>
      <c r="V22" s="12"/>
      <c r="W22" s="12">
        <v>289369308437</v>
      </c>
      <c r="X22" s="12"/>
      <c r="Y22" s="12">
        <v>0</v>
      </c>
      <c r="Z22" s="12"/>
      <c r="AA22" s="12">
        <v>0</v>
      </c>
      <c r="AB22" s="12"/>
      <c r="AC22" s="12">
        <v>370812</v>
      </c>
      <c r="AD22" s="12"/>
      <c r="AE22" s="12">
        <v>970195</v>
      </c>
      <c r="AF22" s="12"/>
      <c r="AG22" s="12">
        <v>346340450523</v>
      </c>
      <c r="AH22" s="12"/>
      <c r="AI22" s="12">
        <v>359694741849</v>
      </c>
      <c r="AJ22" s="12"/>
      <c r="AK22" s="25">
        <v>1.0479530030056338E-2</v>
      </c>
    </row>
    <row r="23" spans="1:37" x14ac:dyDescent="0.55000000000000004">
      <c r="A23" s="4" t="s">
        <v>143</v>
      </c>
      <c r="C23" s="8" t="s">
        <v>101</v>
      </c>
      <c r="E23" s="8" t="s">
        <v>101</v>
      </c>
      <c r="G23" s="8" t="s">
        <v>144</v>
      </c>
      <c r="I23" s="8" t="s">
        <v>145</v>
      </c>
      <c r="K23" s="7">
        <v>0</v>
      </c>
      <c r="M23" s="7">
        <v>0</v>
      </c>
      <c r="O23" s="12">
        <v>10000</v>
      </c>
      <c r="P23" s="12"/>
      <c r="Q23" s="12">
        <v>8627246887</v>
      </c>
      <c r="R23" s="12"/>
      <c r="S23" s="12">
        <v>9406744718</v>
      </c>
      <c r="T23" s="12"/>
      <c r="U23" s="12">
        <v>0</v>
      </c>
      <c r="V23" s="12"/>
      <c r="W23" s="12">
        <v>0</v>
      </c>
      <c r="X23" s="12"/>
      <c r="Y23" s="12">
        <v>0</v>
      </c>
      <c r="Z23" s="12"/>
      <c r="AA23" s="12">
        <v>0</v>
      </c>
      <c r="AB23" s="12"/>
      <c r="AC23" s="12">
        <v>10000</v>
      </c>
      <c r="AD23" s="12"/>
      <c r="AE23" s="12">
        <v>957863</v>
      </c>
      <c r="AF23" s="12"/>
      <c r="AG23" s="12">
        <v>8627246887</v>
      </c>
      <c r="AH23" s="12"/>
      <c r="AI23" s="12">
        <v>9576893873</v>
      </c>
      <c r="AJ23" s="12"/>
      <c r="AK23" s="25">
        <v>2.7901810969173911E-4</v>
      </c>
    </row>
    <row r="24" spans="1:37" x14ac:dyDescent="0.55000000000000004">
      <c r="A24" s="4" t="s">
        <v>146</v>
      </c>
      <c r="C24" s="8" t="s">
        <v>101</v>
      </c>
      <c r="E24" s="8" t="s">
        <v>101</v>
      </c>
      <c r="G24" s="8" t="s">
        <v>147</v>
      </c>
      <c r="I24" s="8" t="s">
        <v>148</v>
      </c>
      <c r="K24" s="7">
        <v>0</v>
      </c>
      <c r="M24" s="7">
        <v>0</v>
      </c>
      <c r="O24" s="12">
        <v>10000</v>
      </c>
      <c r="P24" s="12"/>
      <c r="Q24" s="12">
        <v>6908584458</v>
      </c>
      <c r="R24" s="12"/>
      <c r="S24" s="12">
        <v>7495161255</v>
      </c>
      <c r="T24" s="12"/>
      <c r="U24" s="12">
        <v>151698</v>
      </c>
      <c r="V24" s="12"/>
      <c r="W24" s="12">
        <v>115761691047</v>
      </c>
      <c r="X24" s="12"/>
      <c r="Y24" s="12">
        <v>0</v>
      </c>
      <c r="Z24" s="12"/>
      <c r="AA24" s="12">
        <v>0</v>
      </c>
      <c r="AB24" s="12"/>
      <c r="AC24" s="12">
        <v>161698</v>
      </c>
      <c r="AD24" s="12"/>
      <c r="AE24" s="12">
        <v>768918</v>
      </c>
      <c r="AF24" s="12"/>
      <c r="AG24" s="12">
        <v>122670275505</v>
      </c>
      <c r="AH24" s="12"/>
      <c r="AI24" s="12">
        <v>124309967497</v>
      </c>
      <c r="AJ24" s="12"/>
      <c r="AK24" s="25">
        <v>3.6217099830917658E-3</v>
      </c>
    </row>
    <row r="25" spans="1:37" x14ac:dyDescent="0.55000000000000004">
      <c r="A25" s="4" t="s">
        <v>149</v>
      </c>
      <c r="C25" s="8" t="s">
        <v>101</v>
      </c>
      <c r="E25" s="8" t="s">
        <v>101</v>
      </c>
      <c r="G25" s="8" t="s">
        <v>150</v>
      </c>
      <c r="I25" s="8" t="s">
        <v>151</v>
      </c>
      <c r="K25" s="7">
        <v>0</v>
      </c>
      <c r="M25" s="7">
        <v>0</v>
      </c>
      <c r="O25" s="12">
        <v>10000</v>
      </c>
      <c r="P25" s="12"/>
      <c r="Q25" s="12">
        <v>6781846524</v>
      </c>
      <c r="R25" s="12"/>
      <c r="S25" s="12">
        <v>7411886352</v>
      </c>
      <c r="T25" s="12"/>
      <c r="U25" s="12">
        <v>0</v>
      </c>
      <c r="V25" s="12"/>
      <c r="W25" s="12">
        <v>0</v>
      </c>
      <c r="X25" s="12"/>
      <c r="Y25" s="12">
        <v>0</v>
      </c>
      <c r="Z25" s="12"/>
      <c r="AA25" s="12">
        <v>0</v>
      </c>
      <c r="AB25" s="12"/>
      <c r="AC25" s="12">
        <v>10000</v>
      </c>
      <c r="AD25" s="12"/>
      <c r="AE25" s="12">
        <v>760550</v>
      </c>
      <c r="AF25" s="12"/>
      <c r="AG25" s="12">
        <v>6781846524</v>
      </c>
      <c r="AH25" s="12"/>
      <c r="AI25" s="12">
        <v>7604121503</v>
      </c>
      <c r="AJ25" s="12"/>
      <c r="AK25" s="25">
        <v>2.2154235347799034E-4</v>
      </c>
    </row>
    <row r="26" spans="1:37" x14ac:dyDescent="0.55000000000000004">
      <c r="A26" s="4" t="s">
        <v>152</v>
      </c>
      <c r="C26" s="8" t="s">
        <v>101</v>
      </c>
      <c r="E26" s="8" t="s">
        <v>101</v>
      </c>
      <c r="G26" s="8" t="s">
        <v>153</v>
      </c>
      <c r="I26" s="8" t="s">
        <v>154</v>
      </c>
      <c r="K26" s="7">
        <v>0</v>
      </c>
      <c r="M26" s="7">
        <v>0</v>
      </c>
      <c r="O26" s="12">
        <v>367</v>
      </c>
      <c r="P26" s="12"/>
      <c r="Q26" s="12">
        <v>244206048</v>
      </c>
      <c r="R26" s="12"/>
      <c r="S26" s="12">
        <v>266750366</v>
      </c>
      <c r="T26" s="12"/>
      <c r="U26" s="12">
        <v>0</v>
      </c>
      <c r="V26" s="12"/>
      <c r="W26" s="12">
        <v>0</v>
      </c>
      <c r="X26" s="12"/>
      <c r="Y26" s="12">
        <v>0</v>
      </c>
      <c r="Z26" s="12"/>
      <c r="AA26" s="12">
        <v>0</v>
      </c>
      <c r="AB26" s="12"/>
      <c r="AC26" s="12">
        <v>367</v>
      </c>
      <c r="AD26" s="12"/>
      <c r="AE26" s="12">
        <v>746144</v>
      </c>
      <c r="AF26" s="12"/>
      <c r="AG26" s="12">
        <v>244206048</v>
      </c>
      <c r="AH26" s="12"/>
      <c r="AI26" s="12">
        <v>273785215</v>
      </c>
      <c r="AJ26" s="12"/>
      <c r="AK26" s="25">
        <v>7.97659806654165E-6</v>
      </c>
    </row>
    <row r="27" spans="1:37" x14ac:dyDescent="0.55000000000000004">
      <c r="A27" s="4" t="s">
        <v>155</v>
      </c>
      <c r="C27" s="8" t="s">
        <v>101</v>
      </c>
      <c r="E27" s="8" t="s">
        <v>101</v>
      </c>
      <c r="G27" s="8" t="s">
        <v>156</v>
      </c>
      <c r="I27" s="8" t="s">
        <v>157</v>
      </c>
      <c r="K27" s="7">
        <v>0</v>
      </c>
      <c r="M27" s="7">
        <v>0</v>
      </c>
      <c r="O27" s="12">
        <v>10000</v>
      </c>
      <c r="P27" s="12"/>
      <c r="Q27" s="12">
        <v>9151658437</v>
      </c>
      <c r="R27" s="12"/>
      <c r="S27" s="12">
        <v>9880668804</v>
      </c>
      <c r="T27" s="12"/>
      <c r="U27" s="12">
        <v>0</v>
      </c>
      <c r="V27" s="12"/>
      <c r="W27" s="12">
        <v>0</v>
      </c>
      <c r="X27" s="12"/>
      <c r="Y27" s="12">
        <v>10000</v>
      </c>
      <c r="Z27" s="12"/>
      <c r="AA27" s="12">
        <v>10000000000</v>
      </c>
      <c r="AB27" s="12"/>
      <c r="AC27" s="12">
        <v>0</v>
      </c>
      <c r="AD27" s="12"/>
      <c r="AE27" s="12">
        <v>0</v>
      </c>
      <c r="AF27" s="12"/>
      <c r="AG27" s="12">
        <v>0</v>
      </c>
      <c r="AH27" s="12"/>
      <c r="AI27" s="12">
        <v>0</v>
      </c>
      <c r="AJ27" s="12"/>
      <c r="AK27" s="25">
        <v>0</v>
      </c>
    </row>
    <row r="28" spans="1:37" x14ac:dyDescent="0.55000000000000004">
      <c r="A28" s="4" t="s">
        <v>158</v>
      </c>
      <c r="C28" s="8" t="s">
        <v>101</v>
      </c>
      <c r="E28" s="8" t="s">
        <v>101</v>
      </c>
      <c r="G28" s="8" t="s">
        <v>159</v>
      </c>
      <c r="I28" s="8" t="s">
        <v>160</v>
      </c>
      <c r="K28" s="7">
        <v>0</v>
      </c>
      <c r="M28" s="7">
        <v>0</v>
      </c>
      <c r="O28" s="12">
        <v>28237</v>
      </c>
      <c r="P28" s="12"/>
      <c r="Q28" s="12">
        <v>24949800094</v>
      </c>
      <c r="R28" s="12"/>
      <c r="S28" s="12">
        <v>27036374766</v>
      </c>
      <c r="T28" s="12"/>
      <c r="U28" s="12">
        <v>0</v>
      </c>
      <c r="V28" s="12"/>
      <c r="W28" s="12">
        <v>0</v>
      </c>
      <c r="X28" s="12"/>
      <c r="Y28" s="12">
        <v>0</v>
      </c>
      <c r="Z28" s="12"/>
      <c r="AA28" s="12">
        <v>0</v>
      </c>
      <c r="AB28" s="12"/>
      <c r="AC28" s="12">
        <v>28237</v>
      </c>
      <c r="AD28" s="12"/>
      <c r="AE28" s="12">
        <v>974609</v>
      </c>
      <c r="AF28" s="12"/>
      <c r="AG28" s="12">
        <v>24949800094</v>
      </c>
      <c r="AH28" s="12"/>
      <c r="AI28" s="12">
        <v>27515046326</v>
      </c>
      <c r="AJ28" s="12"/>
      <c r="AK28" s="25">
        <v>8.0163739055367003E-4</v>
      </c>
    </row>
    <row r="29" spans="1:37" x14ac:dyDescent="0.55000000000000004">
      <c r="A29" s="4" t="s">
        <v>161</v>
      </c>
      <c r="C29" s="8" t="s">
        <v>101</v>
      </c>
      <c r="E29" s="8" t="s">
        <v>101</v>
      </c>
      <c r="G29" s="8" t="s">
        <v>162</v>
      </c>
      <c r="I29" s="8" t="s">
        <v>163</v>
      </c>
      <c r="K29" s="7">
        <v>0</v>
      </c>
      <c r="M29" s="7">
        <v>0</v>
      </c>
      <c r="O29" s="12">
        <v>4741</v>
      </c>
      <c r="P29" s="12"/>
      <c r="Q29" s="12">
        <v>4367252417</v>
      </c>
      <c r="R29" s="12"/>
      <c r="S29" s="12">
        <v>4378088747</v>
      </c>
      <c r="T29" s="12"/>
      <c r="U29" s="12">
        <v>0</v>
      </c>
      <c r="V29" s="12"/>
      <c r="W29" s="12">
        <v>0</v>
      </c>
      <c r="X29" s="12"/>
      <c r="Y29" s="12">
        <v>0</v>
      </c>
      <c r="Z29" s="12"/>
      <c r="AA29" s="12">
        <v>0</v>
      </c>
      <c r="AB29" s="12"/>
      <c r="AC29" s="12">
        <v>4741</v>
      </c>
      <c r="AD29" s="12"/>
      <c r="AE29" s="12">
        <v>941167</v>
      </c>
      <c r="AF29" s="12"/>
      <c r="AG29" s="12">
        <v>4367252417</v>
      </c>
      <c r="AH29" s="12"/>
      <c r="AI29" s="12">
        <v>4461263996</v>
      </c>
      <c r="AJ29" s="12"/>
      <c r="AK29" s="25">
        <v>1.2997674021522848E-4</v>
      </c>
    </row>
    <row r="30" spans="1:37" x14ac:dyDescent="0.55000000000000004">
      <c r="A30" s="4" t="s">
        <v>164</v>
      </c>
      <c r="C30" s="8" t="s">
        <v>101</v>
      </c>
      <c r="E30" s="8" t="s">
        <v>101</v>
      </c>
      <c r="G30" s="8" t="s">
        <v>165</v>
      </c>
      <c r="I30" s="8" t="s">
        <v>166</v>
      </c>
      <c r="K30" s="7">
        <v>18</v>
      </c>
      <c r="M30" s="7">
        <v>18</v>
      </c>
      <c r="O30" s="12">
        <v>2000</v>
      </c>
      <c r="P30" s="12"/>
      <c r="Q30" s="12">
        <v>1960355250</v>
      </c>
      <c r="R30" s="12"/>
      <c r="S30" s="12">
        <v>1769679187</v>
      </c>
      <c r="T30" s="12"/>
      <c r="U30" s="12">
        <v>0</v>
      </c>
      <c r="V30" s="12"/>
      <c r="W30" s="12">
        <v>0</v>
      </c>
      <c r="X30" s="12"/>
      <c r="Y30" s="12">
        <v>0</v>
      </c>
      <c r="Z30" s="12"/>
      <c r="AA30" s="12">
        <v>0</v>
      </c>
      <c r="AB30" s="12"/>
      <c r="AC30" s="12">
        <v>2000</v>
      </c>
      <c r="AD30" s="12"/>
      <c r="AE30" s="12">
        <v>885000</v>
      </c>
      <c r="AF30" s="12"/>
      <c r="AG30" s="12">
        <v>1960355250</v>
      </c>
      <c r="AH30" s="12"/>
      <c r="AI30" s="12">
        <v>1769679187</v>
      </c>
      <c r="AJ30" s="12"/>
      <c r="AK30" s="25">
        <v>5.155873585585401E-5</v>
      </c>
    </row>
    <row r="31" spans="1:37" x14ac:dyDescent="0.55000000000000004">
      <c r="A31" s="4" t="s">
        <v>167</v>
      </c>
      <c r="C31" s="8" t="s">
        <v>101</v>
      </c>
      <c r="E31" s="8" t="s">
        <v>101</v>
      </c>
      <c r="G31" s="8" t="s">
        <v>168</v>
      </c>
      <c r="I31" s="8" t="s">
        <v>169</v>
      </c>
      <c r="K31" s="7">
        <v>15</v>
      </c>
      <c r="M31" s="7">
        <v>15</v>
      </c>
      <c r="O31" s="12">
        <v>400000</v>
      </c>
      <c r="P31" s="12"/>
      <c r="Q31" s="12">
        <v>391637237500</v>
      </c>
      <c r="R31" s="12"/>
      <c r="S31" s="12">
        <v>399927100072</v>
      </c>
      <c r="T31" s="12"/>
      <c r="U31" s="12">
        <v>0</v>
      </c>
      <c r="V31" s="12"/>
      <c r="W31" s="12">
        <v>0</v>
      </c>
      <c r="X31" s="12"/>
      <c r="Y31" s="12">
        <v>400000</v>
      </c>
      <c r="Z31" s="12"/>
      <c r="AA31" s="12">
        <v>400000000000</v>
      </c>
      <c r="AB31" s="12"/>
      <c r="AC31" s="12">
        <v>0</v>
      </c>
      <c r="AD31" s="12"/>
      <c r="AE31" s="12">
        <v>0</v>
      </c>
      <c r="AF31" s="12"/>
      <c r="AG31" s="12">
        <v>0</v>
      </c>
      <c r="AH31" s="12"/>
      <c r="AI31" s="12">
        <v>0</v>
      </c>
      <c r="AJ31" s="12"/>
      <c r="AK31" s="25">
        <v>0</v>
      </c>
    </row>
    <row r="32" spans="1:37" x14ac:dyDescent="0.55000000000000004">
      <c r="A32" s="4" t="s">
        <v>170</v>
      </c>
      <c r="C32" s="8" t="s">
        <v>101</v>
      </c>
      <c r="E32" s="8" t="s">
        <v>101</v>
      </c>
      <c r="G32" s="8" t="s">
        <v>171</v>
      </c>
      <c r="I32" s="8" t="s">
        <v>172</v>
      </c>
      <c r="K32" s="7">
        <v>15</v>
      </c>
      <c r="M32" s="7">
        <v>15</v>
      </c>
      <c r="O32" s="12">
        <v>600000</v>
      </c>
      <c r="P32" s="12"/>
      <c r="Q32" s="12">
        <v>582480000000</v>
      </c>
      <c r="R32" s="12"/>
      <c r="S32" s="12">
        <v>599890050217</v>
      </c>
      <c r="T32" s="12"/>
      <c r="U32" s="12">
        <v>0</v>
      </c>
      <c r="V32" s="12"/>
      <c r="W32" s="12">
        <v>0</v>
      </c>
      <c r="X32" s="12"/>
      <c r="Y32" s="12">
        <v>0</v>
      </c>
      <c r="Z32" s="12"/>
      <c r="AA32" s="12">
        <v>0</v>
      </c>
      <c r="AB32" s="12"/>
      <c r="AC32" s="12">
        <v>600000</v>
      </c>
      <c r="AD32" s="12"/>
      <c r="AE32" s="12">
        <v>999998</v>
      </c>
      <c r="AF32" s="12"/>
      <c r="AG32" s="12">
        <v>582480000000</v>
      </c>
      <c r="AH32" s="12"/>
      <c r="AI32" s="12">
        <v>599890050217</v>
      </c>
      <c r="AJ32" s="12"/>
      <c r="AK32" s="25">
        <v>1.7477502628103915E-2</v>
      </c>
    </row>
    <row r="33" spans="1:37" x14ac:dyDescent="0.55000000000000004">
      <c r="A33" s="4" t="s">
        <v>173</v>
      </c>
      <c r="C33" s="8" t="s">
        <v>101</v>
      </c>
      <c r="E33" s="8" t="s">
        <v>101</v>
      </c>
      <c r="G33" s="8" t="s">
        <v>174</v>
      </c>
      <c r="I33" s="8" t="s">
        <v>175</v>
      </c>
      <c r="K33" s="7">
        <v>16</v>
      </c>
      <c r="M33" s="7">
        <v>16</v>
      </c>
      <c r="O33" s="12">
        <v>100000</v>
      </c>
      <c r="P33" s="12"/>
      <c r="Q33" s="12">
        <v>94164000000</v>
      </c>
      <c r="R33" s="12"/>
      <c r="S33" s="12">
        <v>94357894531</v>
      </c>
      <c r="T33" s="12"/>
      <c r="U33" s="12">
        <v>0</v>
      </c>
      <c r="V33" s="12"/>
      <c r="W33" s="12">
        <v>0</v>
      </c>
      <c r="X33" s="12"/>
      <c r="Y33" s="12">
        <v>0</v>
      </c>
      <c r="Z33" s="12"/>
      <c r="AA33" s="12">
        <v>0</v>
      </c>
      <c r="AB33" s="12"/>
      <c r="AC33" s="12">
        <v>100000</v>
      </c>
      <c r="AD33" s="12"/>
      <c r="AE33" s="12">
        <v>943750</v>
      </c>
      <c r="AF33" s="12"/>
      <c r="AG33" s="12">
        <v>94164000000</v>
      </c>
      <c r="AH33" s="12"/>
      <c r="AI33" s="12">
        <v>94357894531</v>
      </c>
      <c r="AJ33" s="12"/>
      <c r="AK33" s="25">
        <v>2.7490710156825508E-3</v>
      </c>
    </row>
    <row r="34" spans="1:37" x14ac:dyDescent="0.55000000000000004">
      <c r="A34" s="4" t="s">
        <v>176</v>
      </c>
      <c r="C34" s="8" t="s">
        <v>101</v>
      </c>
      <c r="E34" s="8" t="s">
        <v>101</v>
      </c>
      <c r="G34" s="8" t="s">
        <v>177</v>
      </c>
      <c r="I34" s="8" t="s">
        <v>178</v>
      </c>
      <c r="K34" s="7">
        <v>16</v>
      </c>
      <c r="M34" s="7">
        <v>16</v>
      </c>
      <c r="O34" s="12">
        <v>300000</v>
      </c>
      <c r="P34" s="12"/>
      <c r="Q34" s="12">
        <v>283104000000</v>
      </c>
      <c r="R34" s="12"/>
      <c r="S34" s="12">
        <v>283298642824</v>
      </c>
      <c r="T34" s="12"/>
      <c r="U34" s="12">
        <v>0</v>
      </c>
      <c r="V34" s="12"/>
      <c r="W34" s="12">
        <v>0</v>
      </c>
      <c r="X34" s="12"/>
      <c r="Y34" s="12">
        <v>0</v>
      </c>
      <c r="Z34" s="12"/>
      <c r="AA34" s="12">
        <v>0</v>
      </c>
      <c r="AB34" s="12"/>
      <c r="AC34" s="12">
        <v>300000</v>
      </c>
      <c r="AD34" s="12"/>
      <c r="AE34" s="12">
        <v>944500</v>
      </c>
      <c r="AF34" s="12"/>
      <c r="AG34" s="12">
        <v>283104000000</v>
      </c>
      <c r="AH34" s="12"/>
      <c r="AI34" s="12">
        <v>283298642822</v>
      </c>
      <c r="AJ34" s="12"/>
      <c r="AK34" s="25">
        <v>8.2537671239399785E-3</v>
      </c>
    </row>
    <row r="35" spans="1:37" x14ac:dyDescent="0.55000000000000004">
      <c r="A35" s="4" t="s">
        <v>179</v>
      </c>
      <c r="C35" s="8" t="s">
        <v>101</v>
      </c>
      <c r="E35" s="8" t="s">
        <v>101</v>
      </c>
      <c r="G35" s="8" t="s">
        <v>180</v>
      </c>
      <c r="I35" s="8" t="s">
        <v>181</v>
      </c>
      <c r="K35" s="7">
        <v>16</v>
      </c>
      <c r="M35" s="7">
        <v>16</v>
      </c>
      <c r="O35" s="12">
        <v>0</v>
      </c>
      <c r="P35" s="12"/>
      <c r="Q35" s="12">
        <v>0</v>
      </c>
      <c r="R35" s="12"/>
      <c r="S35" s="12">
        <v>0</v>
      </c>
      <c r="T35" s="12"/>
      <c r="U35" s="12">
        <v>1000000</v>
      </c>
      <c r="V35" s="12"/>
      <c r="W35" s="12">
        <v>934810000000</v>
      </c>
      <c r="X35" s="12"/>
      <c r="Y35" s="12">
        <v>0</v>
      </c>
      <c r="Z35" s="12"/>
      <c r="AA35" s="12">
        <v>0</v>
      </c>
      <c r="AB35" s="12"/>
      <c r="AC35" s="12">
        <v>1000000</v>
      </c>
      <c r="AD35" s="12"/>
      <c r="AE35" s="12">
        <v>935410</v>
      </c>
      <c r="AF35" s="12"/>
      <c r="AG35" s="12">
        <v>934810000000</v>
      </c>
      <c r="AH35" s="12"/>
      <c r="AI35" s="12">
        <v>935240456937</v>
      </c>
      <c r="AJ35" s="12"/>
      <c r="AK35" s="25">
        <v>2.7247772384477384E-2</v>
      </c>
    </row>
    <row r="36" spans="1:37" ht="24.75" thickBot="1" x14ac:dyDescent="0.6">
      <c r="Q36" s="11">
        <f>SUM(Q9:Q35)</f>
        <v>1675286159010</v>
      </c>
      <c r="S36" s="11">
        <f>SUM(S9:S35)</f>
        <v>1725983359038</v>
      </c>
      <c r="W36" s="11">
        <f>SUM(W9:W35)</f>
        <v>1826953841339</v>
      </c>
      <c r="AA36" s="11">
        <f>SUM(AA9:AA35)</f>
        <v>470000000000</v>
      </c>
      <c r="AB36" s="12"/>
      <c r="AG36" s="11">
        <f>SUM(AG9:AG35)</f>
        <v>3042303531651</v>
      </c>
      <c r="AI36" s="11">
        <f>SUM(AI9:AI35)</f>
        <v>3096345588846</v>
      </c>
      <c r="AK36" s="26">
        <f>SUM(AK9:AK35)</f>
        <v>9.0210511321196687E-2</v>
      </c>
    </row>
    <row r="37" spans="1:37" ht="24.75" thickTop="1" x14ac:dyDescent="0.55000000000000004"/>
    <row r="38" spans="1:37" x14ac:dyDescent="0.55000000000000004">
      <c r="S38" s="7"/>
      <c r="AI38" s="7"/>
      <c r="AK38" s="6"/>
    </row>
    <row r="39" spans="1:37" x14ac:dyDescent="0.55000000000000004">
      <c r="S39" s="7"/>
      <c r="AI39" s="7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topLeftCell="A6" workbookViewId="0">
      <selection activeCell="E19" sqref="E19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.28515625" style="1" customWidth="1"/>
    <col min="17" max="17" width="18.42578125" style="1" bestFit="1" customWidth="1"/>
    <col min="18" max="18" width="1" style="1" customWidth="1"/>
    <col min="19" max="19" width="2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24.75" x14ac:dyDescent="0.55000000000000004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24.75" x14ac:dyDescent="0.5500000000000000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6" spans="1:19" ht="24.75" x14ac:dyDescent="0.55000000000000004">
      <c r="A6" s="38" t="s">
        <v>183</v>
      </c>
      <c r="C6" s="37" t="s">
        <v>184</v>
      </c>
      <c r="D6" s="37" t="s">
        <v>184</v>
      </c>
      <c r="E6" s="37" t="s">
        <v>184</v>
      </c>
      <c r="F6" s="37" t="s">
        <v>184</v>
      </c>
      <c r="G6" s="37" t="s">
        <v>184</v>
      </c>
      <c r="H6" s="37" t="s">
        <v>184</v>
      </c>
      <c r="I6" s="37" t="s">
        <v>184</v>
      </c>
      <c r="K6" s="37" t="s">
        <v>273</v>
      </c>
      <c r="M6" s="37" t="s">
        <v>5</v>
      </c>
      <c r="N6" s="37" t="s">
        <v>5</v>
      </c>
      <c r="O6" s="37" t="s">
        <v>5</v>
      </c>
      <c r="Q6" s="37" t="s">
        <v>6</v>
      </c>
      <c r="R6" s="37" t="s">
        <v>6</v>
      </c>
      <c r="S6" s="37" t="s">
        <v>6</v>
      </c>
    </row>
    <row r="7" spans="1:19" ht="24.75" x14ac:dyDescent="0.55000000000000004">
      <c r="A7" s="37" t="s">
        <v>183</v>
      </c>
      <c r="C7" s="37" t="s">
        <v>185</v>
      </c>
      <c r="E7" s="37" t="s">
        <v>186</v>
      </c>
      <c r="G7" s="37" t="s">
        <v>187</v>
      </c>
      <c r="I7" s="37" t="s">
        <v>98</v>
      </c>
      <c r="K7" s="37" t="s">
        <v>188</v>
      </c>
      <c r="M7" s="37" t="s">
        <v>189</v>
      </c>
      <c r="O7" s="37" t="s">
        <v>190</v>
      </c>
      <c r="Q7" s="37" t="s">
        <v>188</v>
      </c>
      <c r="S7" s="37" t="s">
        <v>182</v>
      </c>
    </row>
    <row r="8" spans="1:19" x14ac:dyDescent="0.55000000000000004">
      <c r="A8" s="1" t="s">
        <v>191</v>
      </c>
      <c r="C8" s="8" t="s">
        <v>192</v>
      </c>
      <c r="D8" s="8"/>
      <c r="E8" s="8" t="s">
        <v>193</v>
      </c>
      <c r="F8" s="8"/>
      <c r="G8" s="8" t="s">
        <v>194</v>
      </c>
      <c r="H8" s="8"/>
      <c r="I8" s="14">
        <v>0.08</v>
      </c>
      <c r="J8" s="8"/>
      <c r="K8" s="7">
        <v>631506016481</v>
      </c>
      <c r="L8" s="8"/>
      <c r="M8" s="7">
        <v>7600880287628</v>
      </c>
      <c r="N8" s="8"/>
      <c r="O8" s="7">
        <v>5269464326406</v>
      </c>
      <c r="P8" s="8"/>
      <c r="Q8" s="7">
        <v>2962921977703</v>
      </c>
      <c r="R8" s="8"/>
      <c r="S8" s="25">
        <v>8.6323279796754221E-2</v>
      </c>
    </row>
    <row r="9" spans="1:19" x14ac:dyDescent="0.55000000000000004">
      <c r="A9" s="1" t="s">
        <v>195</v>
      </c>
      <c r="C9" s="8" t="s">
        <v>196</v>
      </c>
      <c r="D9" s="8"/>
      <c r="E9" s="8" t="s">
        <v>193</v>
      </c>
      <c r="F9" s="8"/>
      <c r="G9" s="8" t="s">
        <v>197</v>
      </c>
      <c r="H9" s="8"/>
      <c r="I9" s="14">
        <v>0.1</v>
      </c>
      <c r="J9" s="8"/>
      <c r="K9" s="7">
        <v>292405661882</v>
      </c>
      <c r="L9" s="8"/>
      <c r="M9" s="7">
        <v>355607751248</v>
      </c>
      <c r="N9" s="8"/>
      <c r="O9" s="7">
        <v>207813801852</v>
      </c>
      <c r="P9" s="8"/>
      <c r="Q9" s="7">
        <v>440199611278</v>
      </c>
      <c r="R9" s="8"/>
      <c r="S9" s="25">
        <v>1.2824999948271423E-2</v>
      </c>
    </row>
    <row r="10" spans="1:19" x14ac:dyDescent="0.55000000000000004">
      <c r="A10" s="1" t="s">
        <v>198</v>
      </c>
      <c r="C10" s="8" t="s">
        <v>199</v>
      </c>
      <c r="D10" s="8"/>
      <c r="E10" s="8" t="s">
        <v>193</v>
      </c>
      <c r="F10" s="8"/>
      <c r="G10" s="8" t="s">
        <v>200</v>
      </c>
      <c r="H10" s="8"/>
      <c r="I10" s="14">
        <v>0.08</v>
      </c>
      <c r="J10" s="8"/>
      <c r="K10" s="7">
        <v>0</v>
      </c>
      <c r="L10" s="8"/>
      <c r="M10" s="7">
        <v>50000000000</v>
      </c>
      <c r="N10" s="8"/>
      <c r="O10" s="7">
        <v>0</v>
      </c>
      <c r="P10" s="8"/>
      <c r="Q10" s="7">
        <v>50000000000</v>
      </c>
      <c r="R10" s="8"/>
      <c r="S10" s="25">
        <v>1.4567254967624255E-3</v>
      </c>
    </row>
    <row r="11" spans="1:19" ht="24.75" thickBot="1" x14ac:dyDescent="0.6">
      <c r="K11" s="13">
        <f>SUM(K8:K10)</f>
        <v>923911678363</v>
      </c>
      <c r="M11" s="13">
        <f>SUM(M8:M10)</f>
        <v>8006488038876</v>
      </c>
      <c r="O11" s="13">
        <f>SUM(O8:O10)</f>
        <v>5477278128258</v>
      </c>
      <c r="Q11" s="13">
        <f>SUM(Q8:Q10)</f>
        <v>3453121588981</v>
      </c>
      <c r="S11" s="27">
        <f>SUM(S8:S10)</f>
        <v>0.10060500524178807</v>
      </c>
    </row>
    <row r="12" spans="1:19" ht="24.75" thickTop="1" x14ac:dyDescent="0.55000000000000004">
      <c r="Q12" s="3"/>
    </row>
    <row r="13" spans="1:19" x14ac:dyDescent="0.55000000000000004">
      <c r="S13" s="28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6"/>
  <sheetViews>
    <sheetView rightToLeft="1" topLeftCell="A3" workbookViewId="0">
      <selection activeCell="A26" sqref="A26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18.42578125" style="1" bestFit="1" customWidth="1"/>
    <col min="10" max="16384" width="9.140625" style="1"/>
  </cols>
  <sheetData>
    <row r="2" spans="1:9" ht="24.75" x14ac:dyDescent="0.55000000000000004">
      <c r="A2" s="34" t="s">
        <v>0</v>
      </c>
      <c r="B2" s="34"/>
      <c r="C2" s="34"/>
      <c r="D2" s="34"/>
      <c r="E2" s="34"/>
      <c r="F2" s="34"/>
      <c r="G2" s="34"/>
    </row>
    <row r="3" spans="1:9" ht="24.75" x14ac:dyDescent="0.55000000000000004">
      <c r="A3" s="34" t="s">
        <v>201</v>
      </c>
      <c r="B3" s="34"/>
      <c r="C3" s="34"/>
      <c r="D3" s="34"/>
      <c r="E3" s="34"/>
      <c r="F3" s="34"/>
      <c r="G3" s="34"/>
    </row>
    <row r="4" spans="1:9" ht="24.75" x14ac:dyDescent="0.55000000000000004">
      <c r="A4" s="34" t="s">
        <v>2</v>
      </c>
      <c r="B4" s="34"/>
      <c r="C4" s="34"/>
      <c r="D4" s="34"/>
      <c r="E4" s="34"/>
      <c r="F4" s="34"/>
      <c r="G4" s="34"/>
    </row>
    <row r="6" spans="1:9" ht="24.75" x14ac:dyDescent="0.55000000000000004">
      <c r="A6" s="37" t="s">
        <v>205</v>
      </c>
      <c r="C6" s="37" t="s">
        <v>188</v>
      </c>
      <c r="E6" s="37" t="s">
        <v>261</v>
      </c>
      <c r="G6" s="37" t="s">
        <v>13</v>
      </c>
    </row>
    <row r="7" spans="1:9" x14ac:dyDescent="0.55000000000000004">
      <c r="A7" s="1" t="s">
        <v>270</v>
      </c>
      <c r="C7" s="7">
        <f>'سرمایه‌گذاری در سهام'!I86</f>
        <v>4326133096945</v>
      </c>
      <c r="E7" s="25">
        <v>0.98682845899515437</v>
      </c>
      <c r="F7" s="24"/>
      <c r="G7" s="25">
        <v>0.12603976769415151</v>
      </c>
      <c r="I7" s="3"/>
    </row>
    <row r="8" spans="1:9" x14ac:dyDescent="0.55000000000000004">
      <c r="A8" s="1" t="s">
        <v>271</v>
      </c>
      <c r="C8" s="7">
        <f>'سرمایه‌گذاری در اوراق بهادار'!I41</f>
        <v>36187812760</v>
      </c>
      <c r="E8" s="25">
        <v>8.2547537720404993E-3</v>
      </c>
      <c r="F8" s="24"/>
      <c r="G8" s="25">
        <v>1.0543141903911328E-3</v>
      </c>
      <c r="I8" s="3"/>
    </row>
    <row r="9" spans="1:9" x14ac:dyDescent="0.55000000000000004">
      <c r="A9" s="1" t="s">
        <v>272</v>
      </c>
      <c r="C9" s="7">
        <f>'درآمد سپرده بانکی'!E10</f>
        <v>19980164785</v>
      </c>
      <c r="E9" s="25">
        <v>4.5576487785765115E-3</v>
      </c>
      <c r="F9" s="24"/>
      <c r="G9" s="25">
        <v>5.8211230943648498E-4</v>
      </c>
      <c r="I9" s="3"/>
    </row>
    <row r="10" spans="1:9" x14ac:dyDescent="0.55000000000000004">
      <c r="A10" s="1" t="s">
        <v>268</v>
      </c>
      <c r="C10" s="7">
        <v>1574418268</v>
      </c>
      <c r="E10" s="25">
        <v>3.5913845422865697E-4</v>
      </c>
      <c r="F10" s="24"/>
      <c r="G10" s="25">
        <v>4.5869904671282756E-5</v>
      </c>
      <c r="I10" s="3"/>
    </row>
    <row r="11" spans="1:9" ht="24.75" thickBot="1" x14ac:dyDescent="0.6">
      <c r="C11" s="13">
        <f>SUM(C7:C10)</f>
        <v>4383875492758</v>
      </c>
      <c r="E11" s="31">
        <f>SUM(E7:E10)</f>
        <v>1.0000000000000002</v>
      </c>
      <c r="F11" s="24"/>
      <c r="G11" s="31">
        <f>SUM(G7:G10)</f>
        <v>0.12772206409865039</v>
      </c>
      <c r="I11" s="3"/>
    </row>
    <row r="12" spans="1:9" ht="24.75" thickTop="1" x14ac:dyDescent="0.55000000000000004">
      <c r="I12" s="3"/>
    </row>
    <row r="13" spans="1:9" x14ac:dyDescent="0.55000000000000004">
      <c r="C13" s="3"/>
      <c r="E13" s="29"/>
    </row>
    <row r="14" spans="1:9" x14ac:dyDescent="0.55000000000000004">
      <c r="C14" s="3"/>
      <c r="G14" s="3"/>
    </row>
    <row r="15" spans="1:9" x14ac:dyDescent="0.55000000000000004">
      <c r="G15" s="3"/>
    </row>
    <row r="16" spans="1:9" x14ac:dyDescent="0.55000000000000004">
      <c r="G16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5"/>
  <sheetViews>
    <sheetView rightToLeft="1" workbookViewId="0">
      <selection activeCell="G18" sqref="G18"/>
    </sheetView>
  </sheetViews>
  <sheetFormatPr defaultRowHeight="24" x14ac:dyDescent="0.55000000000000004"/>
  <cols>
    <col min="1" max="1" width="31.7109375" style="8" bestFit="1" customWidth="1"/>
    <col min="2" max="2" width="1" style="8" customWidth="1"/>
    <col min="3" max="3" width="20.85546875" style="8" bestFit="1" customWidth="1"/>
    <col min="4" max="4" width="1" style="8" customWidth="1"/>
    <col min="5" max="5" width="19.28515625" style="8" bestFit="1" customWidth="1"/>
    <col min="6" max="6" width="1" style="8" customWidth="1"/>
    <col min="7" max="7" width="11.85546875" style="8" bestFit="1" customWidth="1"/>
    <col min="8" max="8" width="1" style="8" customWidth="1"/>
    <col min="9" max="9" width="17.28515625" style="8" bestFit="1" customWidth="1"/>
    <col min="10" max="10" width="1" style="8" customWidth="1"/>
    <col min="11" max="11" width="15.140625" style="8" bestFit="1" customWidth="1"/>
    <col min="12" max="12" width="1" style="8" customWidth="1"/>
    <col min="13" max="13" width="17.28515625" style="8" bestFit="1" customWidth="1"/>
    <col min="14" max="14" width="1" style="8" customWidth="1"/>
    <col min="15" max="15" width="17.28515625" style="8" bestFit="1" customWidth="1"/>
    <col min="16" max="16" width="1" style="8" customWidth="1"/>
    <col min="17" max="17" width="15.140625" style="8" bestFit="1" customWidth="1"/>
    <col min="18" max="18" width="1" style="8" customWidth="1"/>
    <col min="19" max="19" width="17.28515625" style="8" bestFit="1" customWidth="1"/>
    <col min="20" max="20" width="1" style="8" customWidth="1"/>
    <col min="21" max="21" width="9.140625" style="8" customWidth="1"/>
    <col min="22" max="16384" width="9.140625" style="8"/>
  </cols>
  <sheetData>
    <row r="2" spans="1:19" ht="24.75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24.75" x14ac:dyDescent="0.55000000000000004">
      <c r="A3" s="34" t="s">
        <v>201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24.75" x14ac:dyDescent="0.5500000000000000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6" spans="1:19" ht="24.75" x14ac:dyDescent="0.55000000000000004">
      <c r="A6" s="37" t="s">
        <v>202</v>
      </c>
      <c r="B6" s="37" t="s">
        <v>202</v>
      </c>
      <c r="C6" s="37" t="s">
        <v>202</v>
      </c>
      <c r="D6" s="37" t="s">
        <v>202</v>
      </c>
      <c r="E6" s="37" t="s">
        <v>202</v>
      </c>
      <c r="F6" s="37" t="s">
        <v>202</v>
      </c>
      <c r="G6" s="37" t="s">
        <v>202</v>
      </c>
      <c r="I6" s="37" t="s">
        <v>203</v>
      </c>
      <c r="J6" s="37" t="s">
        <v>203</v>
      </c>
      <c r="K6" s="37" t="s">
        <v>203</v>
      </c>
      <c r="L6" s="37" t="s">
        <v>203</v>
      </c>
      <c r="M6" s="37" t="s">
        <v>203</v>
      </c>
      <c r="O6" s="37" t="s">
        <v>204</v>
      </c>
      <c r="P6" s="37" t="s">
        <v>204</v>
      </c>
      <c r="Q6" s="37" t="s">
        <v>204</v>
      </c>
      <c r="R6" s="37" t="s">
        <v>204</v>
      </c>
      <c r="S6" s="37" t="s">
        <v>204</v>
      </c>
    </row>
    <row r="7" spans="1:19" ht="24.75" x14ac:dyDescent="0.55000000000000004">
      <c r="A7" s="37" t="s">
        <v>205</v>
      </c>
      <c r="C7" s="37" t="s">
        <v>206</v>
      </c>
      <c r="E7" s="37" t="s">
        <v>97</v>
      </c>
      <c r="G7" s="37" t="s">
        <v>98</v>
      </c>
      <c r="I7" s="37" t="s">
        <v>207</v>
      </c>
      <c r="K7" s="37" t="s">
        <v>208</v>
      </c>
      <c r="M7" s="37" t="s">
        <v>209</v>
      </c>
      <c r="O7" s="37" t="s">
        <v>207</v>
      </c>
      <c r="Q7" s="37" t="s">
        <v>208</v>
      </c>
      <c r="S7" s="37" t="s">
        <v>209</v>
      </c>
    </row>
    <row r="8" spans="1:19" x14ac:dyDescent="0.55000000000000004">
      <c r="A8" s="4" t="s">
        <v>179</v>
      </c>
      <c r="C8" s="8" t="s">
        <v>274</v>
      </c>
      <c r="E8" s="8" t="s">
        <v>181</v>
      </c>
      <c r="G8" s="7">
        <v>16</v>
      </c>
      <c r="I8" s="7">
        <v>5218881653</v>
      </c>
      <c r="K8" s="7">
        <v>0</v>
      </c>
      <c r="M8" s="7">
        <v>5218881653</v>
      </c>
      <c r="O8" s="7">
        <v>5218881653</v>
      </c>
      <c r="Q8" s="7">
        <v>0</v>
      </c>
      <c r="S8" s="7">
        <v>5218881653</v>
      </c>
    </row>
    <row r="9" spans="1:19" x14ac:dyDescent="0.55000000000000004">
      <c r="A9" s="4" t="s">
        <v>173</v>
      </c>
      <c r="C9" s="8" t="s">
        <v>274</v>
      </c>
      <c r="E9" s="8" t="s">
        <v>175</v>
      </c>
      <c r="G9" s="7">
        <v>16</v>
      </c>
      <c r="I9" s="7">
        <v>1305600754</v>
      </c>
      <c r="K9" s="7">
        <v>0</v>
      </c>
      <c r="M9" s="7">
        <v>1305600754</v>
      </c>
      <c r="O9" s="7">
        <v>4143948869</v>
      </c>
      <c r="Q9" s="7">
        <v>0</v>
      </c>
      <c r="S9" s="7">
        <v>4143948869</v>
      </c>
    </row>
    <row r="10" spans="1:19" x14ac:dyDescent="0.55000000000000004">
      <c r="A10" s="4" t="s">
        <v>176</v>
      </c>
      <c r="C10" s="8" t="s">
        <v>274</v>
      </c>
      <c r="E10" s="8" t="s">
        <v>178</v>
      </c>
      <c r="G10" s="7">
        <v>16</v>
      </c>
      <c r="I10" s="7">
        <v>3872570708</v>
      </c>
      <c r="K10" s="7">
        <v>0</v>
      </c>
      <c r="M10" s="7">
        <v>3872570708</v>
      </c>
      <c r="O10" s="7">
        <v>12129274004</v>
      </c>
      <c r="Q10" s="7">
        <v>0</v>
      </c>
      <c r="S10" s="7">
        <v>12129274004</v>
      </c>
    </row>
    <row r="11" spans="1:19" x14ac:dyDescent="0.55000000000000004">
      <c r="A11" s="4" t="s">
        <v>170</v>
      </c>
      <c r="C11" s="8" t="s">
        <v>274</v>
      </c>
      <c r="E11" s="8" t="s">
        <v>172</v>
      </c>
      <c r="G11" s="7">
        <v>15</v>
      </c>
      <c r="I11" s="7">
        <v>7746725047</v>
      </c>
      <c r="K11" s="7">
        <v>0</v>
      </c>
      <c r="M11" s="7">
        <v>7746725047</v>
      </c>
      <c r="O11" s="7">
        <v>23667445283</v>
      </c>
      <c r="Q11" s="7">
        <v>0</v>
      </c>
      <c r="S11" s="7">
        <v>23667445283</v>
      </c>
    </row>
    <row r="12" spans="1:19" x14ac:dyDescent="0.55000000000000004">
      <c r="A12" s="4" t="s">
        <v>167</v>
      </c>
      <c r="C12" s="8" t="s">
        <v>274</v>
      </c>
      <c r="E12" s="8" t="s">
        <v>169</v>
      </c>
      <c r="G12" s="7">
        <v>15</v>
      </c>
      <c r="I12" s="7">
        <v>3956712328</v>
      </c>
      <c r="K12" s="7">
        <v>0</v>
      </c>
      <c r="M12" s="7">
        <v>3956712328</v>
      </c>
      <c r="O12" s="7">
        <v>14587873836</v>
      </c>
      <c r="Q12" s="7">
        <v>0</v>
      </c>
      <c r="S12" s="7">
        <v>14587873836</v>
      </c>
    </row>
    <row r="13" spans="1:19" x14ac:dyDescent="0.55000000000000004">
      <c r="A13" s="4" t="s">
        <v>164</v>
      </c>
      <c r="C13" s="8" t="s">
        <v>274</v>
      </c>
      <c r="E13" s="8" t="s">
        <v>166</v>
      </c>
      <c r="G13" s="7">
        <v>18</v>
      </c>
      <c r="I13" s="7">
        <v>32042909</v>
      </c>
      <c r="K13" s="7">
        <v>0</v>
      </c>
      <c r="M13" s="7">
        <v>32042909</v>
      </c>
      <c r="O13" s="7">
        <v>93354633</v>
      </c>
      <c r="Q13" s="7">
        <v>0</v>
      </c>
      <c r="S13" s="7">
        <v>93354633</v>
      </c>
    </row>
    <row r="14" spans="1:19" x14ac:dyDescent="0.55000000000000004">
      <c r="A14" s="4" t="s">
        <v>100</v>
      </c>
      <c r="C14" s="8" t="s">
        <v>274</v>
      </c>
      <c r="E14" s="8" t="s">
        <v>103</v>
      </c>
      <c r="G14" s="7">
        <v>19</v>
      </c>
      <c r="I14" s="7">
        <v>646890882</v>
      </c>
      <c r="K14" s="7">
        <v>0</v>
      </c>
      <c r="M14" s="7">
        <v>646890882</v>
      </c>
      <c r="O14" s="7">
        <v>2319672691</v>
      </c>
      <c r="Q14" s="7">
        <v>0</v>
      </c>
      <c r="S14" s="7">
        <v>2319672691</v>
      </c>
    </row>
    <row r="15" spans="1:19" x14ac:dyDescent="0.55000000000000004">
      <c r="A15" s="4" t="s">
        <v>191</v>
      </c>
      <c r="C15" s="7">
        <v>1</v>
      </c>
      <c r="E15" s="8" t="s">
        <v>274</v>
      </c>
      <c r="G15" s="8">
        <v>8</v>
      </c>
      <c r="I15" s="7">
        <v>18238162389</v>
      </c>
      <c r="K15" s="7">
        <v>0</v>
      </c>
      <c r="M15" s="7">
        <v>18238162389</v>
      </c>
      <c r="O15" s="7">
        <v>18499121219</v>
      </c>
      <c r="Q15" s="7">
        <v>0</v>
      </c>
      <c r="S15" s="7">
        <v>18499121219</v>
      </c>
    </row>
    <row r="16" spans="1:19" x14ac:dyDescent="0.55000000000000004">
      <c r="A16" s="4" t="s">
        <v>195</v>
      </c>
      <c r="C16" s="7">
        <v>17</v>
      </c>
      <c r="E16" s="8" t="s">
        <v>274</v>
      </c>
      <c r="G16" s="8">
        <v>10</v>
      </c>
      <c r="I16" s="7">
        <v>1742002396</v>
      </c>
      <c r="K16" s="7">
        <v>0</v>
      </c>
      <c r="M16" s="7">
        <v>1742002396</v>
      </c>
      <c r="O16" s="7">
        <v>3190573237</v>
      </c>
      <c r="Q16" s="7">
        <v>0</v>
      </c>
      <c r="S16" s="7">
        <v>3190573237</v>
      </c>
    </row>
    <row r="17" spans="1:19" ht="24.75" thickBot="1" x14ac:dyDescent="0.6">
      <c r="A17" s="4"/>
      <c r="I17" s="11">
        <f>SUM(I8:I16)</f>
        <v>42759589066</v>
      </c>
      <c r="K17" s="11">
        <f>SUM(K8:K16)</f>
        <v>0</v>
      </c>
      <c r="M17" s="11">
        <f>SUM(M8:M16)</f>
        <v>42759589066</v>
      </c>
      <c r="O17" s="11">
        <f>SUM(O8:O16)</f>
        <v>83850145425</v>
      </c>
      <c r="Q17" s="11">
        <f>SUM(Q8:Q16)</f>
        <v>0</v>
      </c>
      <c r="S17" s="11">
        <f>SUM(S8:S16)</f>
        <v>83850145425</v>
      </c>
    </row>
    <row r="18" spans="1:19" ht="24.75" thickTop="1" x14ac:dyDescent="0.55000000000000004"/>
    <row r="19" spans="1:19" x14ac:dyDescent="0.55000000000000004"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55000000000000004">
      <c r="M20" s="7"/>
      <c r="S20" s="7"/>
    </row>
    <row r="21" spans="1:19" x14ac:dyDescent="0.55000000000000004">
      <c r="M21" s="7"/>
      <c r="N21" s="7"/>
      <c r="O21" s="7"/>
      <c r="P21" s="7"/>
      <c r="Q21" s="7"/>
      <c r="R21" s="7"/>
      <c r="S21" s="7"/>
    </row>
    <row r="23" spans="1:19" x14ac:dyDescent="0.55000000000000004"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55000000000000004">
      <c r="M24" s="7"/>
      <c r="S24" s="7"/>
    </row>
    <row r="25" spans="1:19" x14ac:dyDescent="0.55000000000000004">
      <c r="L25" s="7"/>
      <c r="M25" s="7"/>
      <c r="N25" s="7"/>
      <c r="O25" s="7"/>
      <c r="P25" s="7"/>
      <c r="Q25" s="7"/>
      <c r="R25" s="7"/>
      <c r="S25" s="7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7"/>
  <sheetViews>
    <sheetView rightToLeft="1" topLeftCell="A28" workbookViewId="0">
      <selection activeCell="O47" sqref="O47"/>
    </sheetView>
  </sheetViews>
  <sheetFormatPr defaultRowHeight="24" x14ac:dyDescent="0.55000000000000004"/>
  <cols>
    <col min="1" max="1" width="37.7109375" style="8" bestFit="1" customWidth="1"/>
    <col min="2" max="2" width="1" style="8" customWidth="1"/>
    <col min="3" max="3" width="13.7109375" style="8" bestFit="1" customWidth="1"/>
    <col min="4" max="4" width="1" style="8" customWidth="1"/>
    <col min="5" max="5" width="36" style="8" bestFit="1" customWidth="1"/>
    <col min="6" max="6" width="1" style="8" customWidth="1"/>
    <col min="7" max="7" width="24.5703125" style="8" bestFit="1" customWidth="1"/>
    <col min="8" max="8" width="1" style="8" customWidth="1"/>
    <col min="9" max="9" width="24.140625" style="8" bestFit="1" customWidth="1"/>
    <col min="10" max="10" width="1" style="8" customWidth="1"/>
    <col min="11" max="11" width="15.42578125" style="8" bestFit="1" customWidth="1"/>
    <col min="12" max="12" width="1" style="8" customWidth="1"/>
    <col min="13" max="13" width="26.140625" style="8" bestFit="1" customWidth="1"/>
    <col min="14" max="14" width="1" style="8" customWidth="1"/>
    <col min="15" max="15" width="24.140625" style="8" bestFit="1" customWidth="1"/>
    <col min="16" max="16" width="1" style="8" customWidth="1"/>
    <col min="17" max="17" width="15.42578125" style="8" bestFit="1" customWidth="1"/>
    <col min="18" max="18" width="1" style="8" customWidth="1"/>
    <col min="19" max="19" width="26.140625" style="8" bestFit="1" customWidth="1"/>
    <col min="20" max="20" width="1" style="8" customWidth="1"/>
    <col min="21" max="21" width="9.140625" style="8" customWidth="1"/>
    <col min="22" max="16384" width="9.140625" style="8"/>
  </cols>
  <sheetData>
    <row r="2" spans="1:19" ht="24.75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24.75" x14ac:dyDescent="0.55000000000000004">
      <c r="A3" s="34" t="s">
        <v>201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24.75" x14ac:dyDescent="0.5500000000000000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6" spans="1:19" ht="24.75" x14ac:dyDescent="0.55000000000000004">
      <c r="A6" s="38" t="s">
        <v>3</v>
      </c>
      <c r="C6" s="37" t="s">
        <v>210</v>
      </c>
      <c r="D6" s="37" t="s">
        <v>210</v>
      </c>
      <c r="E6" s="37" t="s">
        <v>210</v>
      </c>
      <c r="F6" s="37" t="s">
        <v>210</v>
      </c>
      <c r="G6" s="37" t="s">
        <v>210</v>
      </c>
      <c r="I6" s="37" t="s">
        <v>203</v>
      </c>
      <c r="J6" s="37" t="s">
        <v>203</v>
      </c>
      <c r="K6" s="37" t="s">
        <v>203</v>
      </c>
      <c r="L6" s="37" t="s">
        <v>203</v>
      </c>
      <c r="M6" s="37" t="s">
        <v>203</v>
      </c>
      <c r="O6" s="37" t="s">
        <v>204</v>
      </c>
      <c r="P6" s="37" t="s">
        <v>204</v>
      </c>
      <c r="Q6" s="37" t="s">
        <v>204</v>
      </c>
      <c r="R6" s="37" t="s">
        <v>204</v>
      </c>
      <c r="S6" s="37" t="s">
        <v>204</v>
      </c>
    </row>
    <row r="7" spans="1:19" ht="24.75" x14ac:dyDescent="0.55000000000000004">
      <c r="A7" s="37" t="s">
        <v>3</v>
      </c>
      <c r="C7" s="37" t="s">
        <v>211</v>
      </c>
      <c r="E7" s="37" t="s">
        <v>212</v>
      </c>
      <c r="G7" s="37" t="s">
        <v>213</v>
      </c>
      <c r="I7" s="37" t="s">
        <v>214</v>
      </c>
      <c r="K7" s="37" t="s">
        <v>208</v>
      </c>
      <c r="M7" s="37" t="s">
        <v>215</v>
      </c>
      <c r="O7" s="37" t="s">
        <v>214</v>
      </c>
      <c r="Q7" s="37" t="s">
        <v>208</v>
      </c>
      <c r="S7" s="37" t="s">
        <v>215</v>
      </c>
    </row>
    <row r="8" spans="1:19" x14ac:dyDescent="0.55000000000000004">
      <c r="A8" s="4" t="s">
        <v>63</v>
      </c>
      <c r="C8" s="8" t="s">
        <v>180</v>
      </c>
      <c r="E8" s="7">
        <v>900000</v>
      </c>
      <c r="G8" s="7">
        <v>4500</v>
      </c>
      <c r="I8" s="7">
        <v>0</v>
      </c>
      <c r="K8" s="7">
        <v>0</v>
      </c>
      <c r="M8" s="7">
        <f t="shared" ref="M8:M41" si="0">I8-K8</f>
        <v>0</v>
      </c>
      <c r="O8" s="7">
        <v>4050000000</v>
      </c>
      <c r="Q8" s="7">
        <v>390965347</v>
      </c>
      <c r="S8" s="7">
        <f t="shared" ref="S8:S41" si="1">O8-Q8</f>
        <v>3659034653</v>
      </c>
    </row>
    <row r="9" spans="1:19" x14ac:dyDescent="0.55000000000000004">
      <c r="A9" s="4" t="s">
        <v>48</v>
      </c>
      <c r="C9" s="8" t="s">
        <v>216</v>
      </c>
      <c r="E9" s="7">
        <v>5000000</v>
      </c>
      <c r="G9" s="7">
        <v>125</v>
      </c>
      <c r="I9" s="7">
        <v>0</v>
      </c>
      <c r="K9" s="7">
        <v>0</v>
      </c>
      <c r="M9" s="7">
        <f t="shared" si="0"/>
        <v>0</v>
      </c>
      <c r="O9" s="7">
        <v>625000000</v>
      </c>
      <c r="Q9" s="7">
        <v>76951952</v>
      </c>
      <c r="S9" s="7">
        <f t="shared" si="1"/>
        <v>548048048</v>
      </c>
    </row>
    <row r="10" spans="1:19" x14ac:dyDescent="0.55000000000000004">
      <c r="A10" s="4" t="s">
        <v>50</v>
      </c>
      <c r="C10" s="8" t="s">
        <v>4</v>
      </c>
      <c r="E10" s="7">
        <v>40388450</v>
      </c>
      <c r="G10" s="7">
        <v>2000</v>
      </c>
      <c r="I10" s="7">
        <v>0</v>
      </c>
      <c r="K10" s="7">
        <v>0</v>
      </c>
      <c r="M10" s="7">
        <f t="shared" si="0"/>
        <v>0</v>
      </c>
      <c r="O10" s="7">
        <v>80776900000</v>
      </c>
      <c r="Q10" s="7">
        <v>4739328111</v>
      </c>
      <c r="S10" s="7">
        <f t="shared" si="1"/>
        <v>76037571889</v>
      </c>
    </row>
    <row r="11" spans="1:19" x14ac:dyDescent="0.55000000000000004">
      <c r="A11" s="4" t="s">
        <v>70</v>
      </c>
      <c r="C11" s="8" t="s">
        <v>217</v>
      </c>
      <c r="E11" s="7">
        <v>17108382</v>
      </c>
      <c r="G11" s="7">
        <v>280</v>
      </c>
      <c r="I11" s="7">
        <v>0</v>
      </c>
      <c r="K11" s="7">
        <v>0</v>
      </c>
      <c r="M11" s="7">
        <f t="shared" si="0"/>
        <v>0</v>
      </c>
      <c r="O11" s="7">
        <v>4790346960</v>
      </c>
      <c r="Q11" s="7">
        <v>0</v>
      </c>
      <c r="S11" s="7">
        <f t="shared" si="1"/>
        <v>4790346960</v>
      </c>
    </row>
    <row r="12" spans="1:19" x14ac:dyDescent="0.55000000000000004">
      <c r="A12" s="4" t="s">
        <v>31</v>
      </c>
      <c r="C12" s="8" t="s">
        <v>217</v>
      </c>
      <c r="E12" s="7">
        <v>9500020</v>
      </c>
      <c r="G12" s="7">
        <v>550</v>
      </c>
      <c r="I12" s="7">
        <v>0</v>
      </c>
      <c r="K12" s="7">
        <v>0</v>
      </c>
      <c r="M12" s="7">
        <f t="shared" si="0"/>
        <v>0</v>
      </c>
      <c r="O12" s="7">
        <v>5225011000</v>
      </c>
      <c r="Q12" s="7">
        <v>657037311</v>
      </c>
      <c r="S12" s="7">
        <f t="shared" si="1"/>
        <v>4567973689</v>
      </c>
    </row>
    <row r="13" spans="1:19" x14ac:dyDescent="0.55000000000000004">
      <c r="A13" s="4" t="s">
        <v>34</v>
      </c>
      <c r="C13" s="8" t="s">
        <v>218</v>
      </c>
      <c r="E13" s="7">
        <v>35032938</v>
      </c>
      <c r="G13" s="7">
        <v>600</v>
      </c>
      <c r="I13" s="7">
        <v>0</v>
      </c>
      <c r="K13" s="7">
        <v>0</v>
      </c>
      <c r="M13" s="7">
        <f t="shared" si="0"/>
        <v>0</v>
      </c>
      <c r="O13" s="7">
        <v>21019762800</v>
      </c>
      <c r="Q13" s="7">
        <v>843001664</v>
      </c>
      <c r="S13" s="7">
        <f t="shared" si="1"/>
        <v>20176761136</v>
      </c>
    </row>
    <row r="14" spans="1:19" x14ac:dyDescent="0.55000000000000004">
      <c r="A14" s="4" t="s">
        <v>27</v>
      </c>
      <c r="C14" s="8" t="s">
        <v>219</v>
      </c>
      <c r="E14" s="7">
        <v>8656623</v>
      </c>
      <c r="G14" s="7">
        <v>1220</v>
      </c>
      <c r="I14" s="7">
        <v>0</v>
      </c>
      <c r="K14" s="7">
        <v>0</v>
      </c>
      <c r="M14" s="7">
        <f t="shared" si="0"/>
        <v>0</v>
      </c>
      <c r="O14" s="7">
        <v>10561080060</v>
      </c>
      <c r="Q14" s="7">
        <v>1164872328</v>
      </c>
      <c r="S14" s="7">
        <f t="shared" si="1"/>
        <v>9396207732</v>
      </c>
    </row>
    <row r="15" spans="1:19" x14ac:dyDescent="0.55000000000000004">
      <c r="A15" s="4" t="s">
        <v>41</v>
      </c>
      <c r="C15" s="8" t="s">
        <v>220</v>
      </c>
      <c r="E15" s="7">
        <v>1500000</v>
      </c>
      <c r="G15" s="7">
        <v>3416</v>
      </c>
      <c r="I15" s="7">
        <v>0</v>
      </c>
      <c r="K15" s="7">
        <v>0</v>
      </c>
      <c r="M15" s="7">
        <f t="shared" si="0"/>
        <v>0</v>
      </c>
      <c r="O15" s="7">
        <v>5124000000</v>
      </c>
      <c r="Q15" s="7">
        <v>392159393</v>
      </c>
      <c r="S15" s="7">
        <f t="shared" si="1"/>
        <v>4731840607</v>
      </c>
    </row>
    <row r="16" spans="1:19" x14ac:dyDescent="0.55000000000000004">
      <c r="A16" s="4" t="s">
        <v>39</v>
      </c>
      <c r="C16" s="8" t="s">
        <v>221</v>
      </c>
      <c r="E16" s="7">
        <v>600000</v>
      </c>
      <c r="G16" s="7">
        <v>11188</v>
      </c>
      <c r="I16" s="7">
        <v>0</v>
      </c>
      <c r="K16" s="7">
        <v>0</v>
      </c>
      <c r="M16" s="7">
        <f t="shared" si="0"/>
        <v>0</v>
      </c>
      <c r="O16" s="7">
        <v>6712800000</v>
      </c>
      <c r="Q16" s="7">
        <v>629194786</v>
      </c>
      <c r="S16" s="7">
        <f t="shared" si="1"/>
        <v>6083605214</v>
      </c>
    </row>
    <row r="17" spans="1:19" x14ac:dyDescent="0.55000000000000004">
      <c r="A17" s="4" t="s">
        <v>43</v>
      </c>
      <c r="C17" s="8" t="s">
        <v>222</v>
      </c>
      <c r="E17" s="7">
        <v>404056</v>
      </c>
      <c r="G17" s="7">
        <v>51968</v>
      </c>
      <c r="I17" s="7">
        <v>0</v>
      </c>
      <c r="K17" s="7">
        <v>0</v>
      </c>
      <c r="M17" s="7">
        <f t="shared" si="0"/>
        <v>0</v>
      </c>
      <c r="O17" s="7">
        <v>20997982208</v>
      </c>
      <c r="Q17" s="7">
        <v>2429203272</v>
      </c>
      <c r="S17" s="7">
        <f t="shared" si="1"/>
        <v>18568778936</v>
      </c>
    </row>
    <row r="18" spans="1:19" x14ac:dyDescent="0.55000000000000004">
      <c r="A18" s="4" t="s">
        <v>16</v>
      </c>
      <c r="C18" s="8" t="s">
        <v>4</v>
      </c>
      <c r="E18" s="7">
        <v>2300000</v>
      </c>
      <c r="G18" s="7">
        <v>4175</v>
      </c>
      <c r="I18" s="15">
        <v>0</v>
      </c>
      <c r="K18" s="8">
        <v>0</v>
      </c>
      <c r="M18" s="7">
        <f t="shared" si="0"/>
        <v>0</v>
      </c>
      <c r="O18" s="7">
        <v>9602500000</v>
      </c>
      <c r="Q18" s="7">
        <v>199649564</v>
      </c>
      <c r="S18" s="7">
        <f t="shared" si="1"/>
        <v>9402850436</v>
      </c>
    </row>
    <row r="19" spans="1:19" x14ac:dyDescent="0.55000000000000004">
      <c r="A19" s="4" t="s">
        <v>64</v>
      </c>
      <c r="C19" s="8" t="s">
        <v>223</v>
      </c>
      <c r="E19" s="7">
        <v>153509568</v>
      </c>
      <c r="G19" s="7">
        <v>400</v>
      </c>
      <c r="I19" s="15">
        <v>61403827200</v>
      </c>
      <c r="K19" s="7">
        <v>7721439349</v>
      </c>
      <c r="M19" s="7">
        <f t="shared" si="0"/>
        <v>53682387851</v>
      </c>
      <c r="O19" s="7">
        <v>61403827200</v>
      </c>
      <c r="Q19" s="7">
        <v>7721439349</v>
      </c>
      <c r="S19" s="7">
        <f t="shared" si="1"/>
        <v>53682387851</v>
      </c>
    </row>
    <row r="20" spans="1:19" x14ac:dyDescent="0.55000000000000004">
      <c r="A20" s="4" t="s">
        <v>62</v>
      </c>
      <c r="C20" s="8" t="s">
        <v>224</v>
      </c>
      <c r="E20" s="7">
        <v>83979102</v>
      </c>
      <c r="G20" s="7">
        <v>800</v>
      </c>
      <c r="I20" s="15">
        <v>0</v>
      </c>
      <c r="K20" s="7">
        <v>0</v>
      </c>
      <c r="M20" s="7">
        <f t="shared" si="0"/>
        <v>0</v>
      </c>
      <c r="O20" s="7">
        <v>67183281600</v>
      </c>
      <c r="Q20" s="7">
        <v>2694398539</v>
      </c>
      <c r="S20" s="7">
        <f t="shared" si="1"/>
        <v>64488883061</v>
      </c>
    </row>
    <row r="21" spans="1:19" x14ac:dyDescent="0.55000000000000004">
      <c r="A21" s="4" t="s">
        <v>24</v>
      </c>
      <c r="C21" s="8" t="s">
        <v>224</v>
      </c>
      <c r="E21" s="7">
        <v>3269867</v>
      </c>
      <c r="G21" s="7">
        <v>3700</v>
      </c>
      <c r="I21" s="15">
        <v>0</v>
      </c>
      <c r="K21" s="7">
        <v>0</v>
      </c>
      <c r="M21" s="7">
        <f t="shared" si="0"/>
        <v>0</v>
      </c>
      <c r="O21" s="7">
        <v>12098507900</v>
      </c>
      <c r="Q21" s="7">
        <v>0</v>
      </c>
      <c r="S21" s="7">
        <f t="shared" si="1"/>
        <v>12098507900</v>
      </c>
    </row>
    <row r="22" spans="1:19" x14ac:dyDescent="0.55000000000000004">
      <c r="A22" s="4" t="s">
        <v>18</v>
      </c>
      <c r="C22" s="8" t="s">
        <v>225</v>
      </c>
      <c r="E22" s="7">
        <v>1040482</v>
      </c>
      <c r="G22" s="7">
        <v>10200</v>
      </c>
      <c r="I22" s="15">
        <v>0</v>
      </c>
      <c r="K22" s="7">
        <v>0</v>
      </c>
      <c r="M22" s="7">
        <f t="shared" si="0"/>
        <v>0</v>
      </c>
      <c r="O22" s="7">
        <v>10612916400</v>
      </c>
      <c r="Q22" s="7">
        <v>220657551</v>
      </c>
      <c r="S22" s="7">
        <f t="shared" si="1"/>
        <v>10392258849</v>
      </c>
    </row>
    <row r="23" spans="1:19" x14ac:dyDescent="0.55000000000000004">
      <c r="A23" s="4" t="s">
        <v>61</v>
      </c>
      <c r="C23" s="8" t="s">
        <v>226</v>
      </c>
      <c r="E23" s="7">
        <v>6540532</v>
      </c>
      <c r="G23" s="7">
        <v>1100</v>
      </c>
      <c r="I23" s="15">
        <v>0</v>
      </c>
      <c r="K23" s="7">
        <v>0</v>
      </c>
      <c r="M23" s="7">
        <f t="shared" si="0"/>
        <v>0</v>
      </c>
      <c r="O23" s="7">
        <v>7194585200</v>
      </c>
      <c r="Q23" s="7">
        <v>0</v>
      </c>
      <c r="S23" s="7">
        <f t="shared" si="1"/>
        <v>7194585200</v>
      </c>
    </row>
    <row r="24" spans="1:19" x14ac:dyDescent="0.55000000000000004">
      <c r="A24" s="4" t="s">
        <v>17</v>
      </c>
      <c r="C24" s="8" t="s">
        <v>217</v>
      </c>
      <c r="E24" s="7">
        <v>1011363</v>
      </c>
      <c r="G24" s="7">
        <v>14130</v>
      </c>
      <c r="I24" s="15">
        <v>0</v>
      </c>
      <c r="K24" s="7">
        <v>0</v>
      </c>
      <c r="M24" s="7">
        <f t="shared" si="0"/>
        <v>0</v>
      </c>
      <c r="O24" s="7">
        <v>14290559190</v>
      </c>
      <c r="Q24" s="7">
        <v>1797016425</v>
      </c>
      <c r="S24" s="7">
        <f t="shared" si="1"/>
        <v>12493542765</v>
      </c>
    </row>
    <row r="25" spans="1:19" x14ac:dyDescent="0.55000000000000004">
      <c r="A25" s="4" t="s">
        <v>71</v>
      </c>
      <c r="C25" s="8" t="s">
        <v>227</v>
      </c>
      <c r="E25" s="7">
        <v>3361802</v>
      </c>
      <c r="G25" s="7">
        <v>5000</v>
      </c>
      <c r="I25" s="15">
        <v>0</v>
      </c>
      <c r="K25" s="7">
        <v>0</v>
      </c>
      <c r="M25" s="7">
        <f t="shared" si="0"/>
        <v>0</v>
      </c>
      <c r="O25" s="7">
        <v>16809010000</v>
      </c>
      <c r="Q25" s="7">
        <v>349483105</v>
      </c>
      <c r="S25" s="7">
        <f t="shared" si="1"/>
        <v>16459526895</v>
      </c>
    </row>
    <row r="26" spans="1:19" x14ac:dyDescent="0.55000000000000004">
      <c r="A26" s="4" t="s">
        <v>32</v>
      </c>
      <c r="C26" s="8" t="s">
        <v>4</v>
      </c>
      <c r="E26" s="7">
        <v>50000</v>
      </c>
      <c r="G26" s="7">
        <v>5350</v>
      </c>
      <c r="I26" s="15">
        <v>0</v>
      </c>
      <c r="K26" s="7">
        <v>0</v>
      </c>
      <c r="M26" s="7">
        <f t="shared" si="0"/>
        <v>0</v>
      </c>
      <c r="O26" s="7">
        <v>267500000</v>
      </c>
      <c r="Q26" s="7">
        <v>10728139</v>
      </c>
      <c r="S26" s="7">
        <f t="shared" si="1"/>
        <v>256771861</v>
      </c>
    </row>
    <row r="27" spans="1:19" x14ac:dyDescent="0.55000000000000004">
      <c r="A27" s="4" t="s">
        <v>45</v>
      </c>
      <c r="C27" s="8" t="s">
        <v>115</v>
      </c>
      <c r="E27" s="7">
        <v>10100000</v>
      </c>
      <c r="G27" s="7">
        <v>4750</v>
      </c>
      <c r="I27" s="15">
        <v>47975000000</v>
      </c>
      <c r="K27" s="7">
        <v>3671710942</v>
      </c>
      <c r="M27" s="7">
        <f t="shared" si="0"/>
        <v>44303289058</v>
      </c>
      <c r="O27" s="7">
        <v>47975000000</v>
      </c>
      <c r="Q27" s="7">
        <v>3671710942</v>
      </c>
      <c r="S27" s="7">
        <f t="shared" si="1"/>
        <v>44303289058</v>
      </c>
    </row>
    <row r="28" spans="1:19" x14ac:dyDescent="0.55000000000000004">
      <c r="A28" s="4" t="s">
        <v>52</v>
      </c>
      <c r="C28" s="8" t="s">
        <v>228</v>
      </c>
      <c r="E28" s="7">
        <v>4032094</v>
      </c>
      <c r="G28" s="7">
        <v>2200</v>
      </c>
      <c r="I28" s="15">
        <v>0</v>
      </c>
      <c r="K28" s="7">
        <v>0</v>
      </c>
      <c r="M28" s="7">
        <f t="shared" si="0"/>
        <v>0</v>
      </c>
      <c r="O28" s="7">
        <v>8870606800</v>
      </c>
      <c r="Q28" s="7">
        <v>831447316</v>
      </c>
      <c r="S28" s="7">
        <f t="shared" si="1"/>
        <v>8039159484</v>
      </c>
    </row>
    <row r="29" spans="1:19" x14ac:dyDescent="0.55000000000000004">
      <c r="A29" s="4" t="s">
        <v>33</v>
      </c>
      <c r="C29" s="8" t="s">
        <v>229</v>
      </c>
      <c r="E29" s="7">
        <v>6064981</v>
      </c>
      <c r="G29" s="7">
        <v>5600</v>
      </c>
      <c r="I29" s="15">
        <v>0</v>
      </c>
      <c r="K29" s="7">
        <v>0</v>
      </c>
      <c r="M29" s="7">
        <f t="shared" si="0"/>
        <v>0</v>
      </c>
      <c r="O29" s="7">
        <v>33963893600</v>
      </c>
      <c r="Q29" s="7">
        <v>728448120</v>
      </c>
      <c r="S29" s="7">
        <f t="shared" si="1"/>
        <v>33235445480</v>
      </c>
    </row>
    <row r="30" spans="1:19" x14ac:dyDescent="0.55000000000000004">
      <c r="A30" s="4" t="s">
        <v>65</v>
      </c>
      <c r="C30" s="8" t="s">
        <v>230</v>
      </c>
      <c r="E30" s="7">
        <v>11400000</v>
      </c>
      <c r="G30" s="7">
        <v>1400</v>
      </c>
      <c r="I30" s="15">
        <v>0</v>
      </c>
      <c r="K30" s="7">
        <v>0</v>
      </c>
      <c r="M30" s="7">
        <f t="shared" si="0"/>
        <v>0</v>
      </c>
      <c r="O30" s="7">
        <v>15960000000</v>
      </c>
      <c r="Q30" s="7">
        <v>936402321</v>
      </c>
      <c r="S30" s="7">
        <f t="shared" si="1"/>
        <v>15023597679</v>
      </c>
    </row>
    <row r="31" spans="1:19" x14ac:dyDescent="0.55000000000000004">
      <c r="A31" s="4" t="s">
        <v>68</v>
      </c>
      <c r="C31" s="8" t="s">
        <v>231</v>
      </c>
      <c r="E31" s="7">
        <v>41540337</v>
      </c>
      <c r="G31" s="7">
        <v>1800</v>
      </c>
      <c r="I31" s="15">
        <v>0</v>
      </c>
      <c r="K31" s="7">
        <v>0</v>
      </c>
      <c r="M31" s="7">
        <f t="shared" si="0"/>
        <v>0</v>
      </c>
      <c r="O31" s="7">
        <v>74772606600</v>
      </c>
      <c r="Q31" s="7">
        <v>0</v>
      </c>
      <c r="S31" s="7">
        <f t="shared" si="1"/>
        <v>74772606600</v>
      </c>
    </row>
    <row r="32" spans="1:19" x14ac:dyDescent="0.55000000000000004">
      <c r="A32" s="4" t="s">
        <v>15</v>
      </c>
      <c r="C32" s="8" t="s">
        <v>216</v>
      </c>
      <c r="E32" s="7">
        <v>3831142</v>
      </c>
      <c r="G32" s="7">
        <v>200</v>
      </c>
      <c r="I32" s="15">
        <v>845408835</v>
      </c>
      <c r="K32" s="7">
        <v>0</v>
      </c>
      <c r="M32" s="7">
        <f>I32-K32</f>
        <v>845408835</v>
      </c>
      <c r="O32" s="7">
        <v>1616919185</v>
      </c>
      <c r="Q32" s="7">
        <v>0</v>
      </c>
      <c r="S32" s="7">
        <f t="shared" si="1"/>
        <v>1616919185</v>
      </c>
    </row>
    <row r="33" spans="1:19" x14ac:dyDescent="0.55000000000000004">
      <c r="A33" s="4" t="s">
        <v>22</v>
      </c>
      <c r="C33" s="8" t="s">
        <v>232</v>
      </c>
      <c r="E33" s="7">
        <v>26842552</v>
      </c>
      <c r="G33" s="7">
        <v>6500</v>
      </c>
      <c r="I33" s="15">
        <v>0</v>
      </c>
      <c r="K33" s="7">
        <v>0</v>
      </c>
      <c r="M33" s="7">
        <f t="shared" ref="M33" si="2">I33-K33</f>
        <v>0</v>
      </c>
      <c r="O33" s="7">
        <v>174476588000</v>
      </c>
      <c r="Q33" s="7">
        <v>20371434655</v>
      </c>
      <c r="S33" s="7">
        <f t="shared" si="1"/>
        <v>154105153345</v>
      </c>
    </row>
    <row r="34" spans="1:19" x14ac:dyDescent="0.55000000000000004">
      <c r="A34" s="4" t="s">
        <v>19</v>
      </c>
      <c r="C34" s="8" t="s">
        <v>233</v>
      </c>
      <c r="E34" s="7">
        <v>306183</v>
      </c>
      <c r="G34" s="7">
        <v>20000</v>
      </c>
      <c r="I34" s="15">
        <v>0</v>
      </c>
      <c r="K34" s="7">
        <v>0</v>
      </c>
      <c r="M34" s="7">
        <f t="shared" si="0"/>
        <v>0</v>
      </c>
      <c r="O34" s="7">
        <v>6123660000</v>
      </c>
      <c r="Q34" s="7">
        <v>0</v>
      </c>
      <c r="S34" s="7">
        <f t="shared" si="1"/>
        <v>6123660000</v>
      </c>
    </row>
    <row r="35" spans="1:19" x14ac:dyDescent="0.55000000000000004">
      <c r="A35" s="4" t="s">
        <v>23</v>
      </c>
      <c r="C35" s="8" t="s">
        <v>234</v>
      </c>
      <c r="E35" s="7">
        <v>2761247</v>
      </c>
      <c r="G35" s="7">
        <v>5900</v>
      </c>
      <c r="I35" s="15">
        <v>0</v>
      </c>
      <c r="K35" s="7">
        <v>0</v>
      </c>
      <c r="M35" s="7">
        <f t="shared" si="0"/>
        <v>0</v>
      </c>
      <c r="O35" s="7">
        <v>16291357300</v>
      </c>
      <c r="Q35" s="7">
        <v>1627126931</v>
      </c>
      <c r="S35" s="7">
        <f t="shared" si="1"/>
        <v>14664230369</v>
      </c>
    </row>
    <row r="36" spans="1:19" x14ac:dyDescent="0.55000000000000004">
      <c r="A36" s="4" t="s">
        <v>26</v>
      </c>
      <c r="C36" s="8" t="s">
        <v>221</v>
      </c>
      <c r="E36" s="7">
        <v>1343905</v>
      </c>
      <c r="G36" s="7">
        <v>14200</v>
      </c>
      <c r="I36" s="15">
        <v>0</v>
      </c>
      <c r="K36" s="7">
        <v>0</v>
      </c>
      <c r="M36" s="7">
        <f t="shared" si="0"/>
        <v>0</v>
      </c>
      <c r="O36" s="7">
        <v>19083451000</v>
      </c>
      <c r="Q36" s="7">
        <v>396771952</v>
      </c>
      <c r="S36" s="7">
        <f t="shared" si="1"/>
        <v>18686679048</v>
      </c>
    </row>
    <row r="37" spans="1:19" x14ac:dyDescent="0.55000000000000004">
      <c r="A37" s="4" t="s">
        <v>47</v>
      </c>
      <c r="C37" s="8" t="s">
        <v>235</v>
      </c>
      <c r="E37" s="7">
        <v>24900000</v>
      </c>
      <c r="G37" s="7">
        <v>825</v>
      </c>
      <c r="I37" s="15">
        <v>20542500000</v>
      </c>
      <c r="K37" s="7">
        <v>1572196395</v>
      </c>
      <c r="M37" s="7">
        <f t="shared" si="0"/>
        <v>18970303605</v>
      </c>
      <c r="O37" s="7">
        <v>20542500000</v>
      </c>
      <c r="Q37" s="7">
        <v>1572196395</v>
      </c>
      <c r="S37" s="7">
        <f t="shared" si="1"/>
        <v>18970303605</v>
      </c>
    </row>
    <row r="38" spans="1:19" x14ac:dyDescent="0.55000000000000004">
      <c r="A38" s="4" t="s">
        <v>44</v>
      </c>
      <c r="C38" s="8" t="s">
        <v>233</v>
      </c>
      <c r="E38" s="7">
        <v>248066</v>
      </c>
      <c r="G38" s="7">
        <v>3000</v>
      </c>
      <c r="I38" s="7">
        <v>0</v>
      </c>
      <c r="K38" s="7">
        <v>0</v>
      </c>
      <c r="M38" s="7">
        <f t="shared" si="0"/>
        <v>0</v>
      </c>
      <c r="O38" s="7">
        <v>744198000</v>
      </c>
      <c r="Q38" s="7">
        <v>0</v>
      </c>
      <c r="S38" s="7">
        <f t="shared" si="1"/>
        <v>744198000</v>
      </c>
    </row>
    <row r="39" spans="1:19" x14ac:dyDescent="0.55000000000000004">
      <c r="A39" s="4" t="s">
        <v>35</v>
      </c>
      <c r="C39" s="8" t="s">
        <v>236</v>
      </c>
      <c r="E39" s="7">
        <v>56670</v>
      </c>
      <c r="G39" s="7">
        <v>110</v>
      </c>
      <c r="I39" s="7">
        <v>0</v>
      </c>
      <c r="K39" s="7">
        <v>0</v>
      </c>
      <c r="M39" s="7">
        <f t="shared" si="0"/>
        <v>0</v>
      </c>
      <c r="O39" s="7">
        <v>6233700</v>
      </c>
      <c r="Q39" s="7">
        <v>190405</v>
      </c>
      <c r="S39" s="7">
        <f t="shared" si="1"/>
        <v>6043295</v>
      </c>
    </row>
    <row r="40" spans="1:19" x14ac:dyDescent="0.55000000000000004">
      <c r="A40" s="4" t="s">
        <v>42</v>
      </c>
      <c r="C40" s="8" t="s">
        <v>237</v>
      </c>
      <c r="E40" s="7">
        <v>3800060</v>
      </c>
      <c r="G40" s="7">
        <v>3000</v>
      </c>
      <c r="I40" s="7">
        <v>0</v>
      </c>
      <c r="K40" s="7">
        <v>0</v>
      </c>
      <c r="M40" s="7">
        <f t="shared" si="0"/>
        <v>0</v>
      </c>
      <c r="O40" s="7">
        <v>11400180000</v>
      </c>
      <c r="Q40" s="7">
        <v>668869362</v>
      </c>
      <c r="S40" s="7">
        <f t="shared" si="1"/>
        <v>10731310638</v>
      </c>
    </row>
    <row r="41" spans="1:19" x14ac:dyDescent="0.55000000000000004">
      <c r="A41" s="4" t="s">
        <v>238</v>
      </c>
      <c r="C41" s="8" t="s">
        <v>239</v>
      </c>
      <c r="E41" s="7">
        <v>753607</v>
      </c>
      <c r="G41" s="7">
        <v>165</v>
      </c>
      <c r="I41" s="7">
        <v>0</v>
      </c>
      <c r="K41" s="7">
        <v>0</v>
      </c>
      <c r="M41" s="7">
        <f t="shared" si="0"/>
        <v>0</v>
      </c>
      <c r="O41" s="7">
        <v>124345155</v>
      </c>
      <c r="Q41" s="7">
        <v>5065309</v>
      </c>
      <c r="S41" s="7">
        <f t="shared" si="1"/>
        <v>119279846</v>
      </c>
    </row>
    <row r="42" spans="1:19" x14ac:dyDescent="0.55000000000000004">
      <c r="A42" s="4" t="s">
        <v>25</v>
      </c>
      <c r="C42" s="8" t="s">
        <v>240</v>
      </c>
      <c r="E42" s="7">
        <v>2163138</v>
      </c>
      <c r="G42" s="7">
        <v>10000</v>
      </c>
      <c r="I42" s="7">
        <v>0</v>
      </c>
      <c r="K42" s="7">
        <v>0</v>
      </c>
      <c r="M42" s="7">
        <f>I42-K42</f>
        <v>0</v>
      </c>
      <c r="O42" s="7">
        <v>21631380000</v>
      </c>
      <c r="Q42" s="7">
        <v>449747002</v>
      </c>
      <c r="S42" s="7">
        <f>O42-Q42</f>
        <v>21181632998</v>
      </c>
    </row>
    <row r="43" spans="1:19" ht="24.75" thickBot="1" x14ac:dyDescent="0.6">
      <c r="I43" s="11">
        <f>SUM(I8:I42)</f>
        <v>130766736035</v>
      </c>
      <c r="K43" s="11">
        <f>SUM(K8:K42)</f>
        <v>12965346686</v>
      </c>
      <c r="M43" s="11">
        <f>SUM(M8:M42)</f>
        <v>117801389349</v>
      </c>
      <c r="O43" s="11">
        <f>SUM(O8:O42)</f>
        <v>812928489858</v>
      </c>
      <c r="Q43" s="11">
        <f>SUM(Q8:Q42)</f>
        <v>55575497546</v>
      </c>
      <c r="S43" s="11">
        <f>SUM(S8:S42)</f>
        <v>757352992312</v>
      </c>
    </row>
    <row r="44" spans="1:19" ht="24.75" thickTop="1" x14ac:dyDescent="0.55000000000000004">
      <c r="I44" s="7"/>
      <c r="M44" s="7"/>
      <c r="O44" s="7"/>
      <c r="Q44" s="7"/>
      <c r="S44" s="7"/>
    </row>
    <row r="45" spans="1:19" x14ac:dyDescent="0.55000000000000004">
      <c r="I45" s="7"/>
      <c r="O45" s="7"/>
    </row>
    <row r="46" spans="1:19" x14ac:dyDescent="0.55000000000000004">
      <c r="I46" s="7"/>
      <c r="O46" s="7"/>
    </row>
    <row r="47" spans="1:19" x14ac:dyDescent="0.55000000000000004">
      <c r="I47" s="7"/>
      <c r="M47" s="7"/>
      <c r="O47" s="7"/>
    </row>
  </sheetData>
  <mergeCells count="16">
    <mergeCell ref="A2:S2"/>
    <mergeCell ref="A4:S4"/>
    <mergeCell ref="A3:S3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0"/>
  <sheetViews>
    <sheetView rightToLeft="1" topLeftCell="A88" workbookViewId="0">
      <selection activeCell="O105" sqref="I104:O105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2.42578125" style="8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4.75" x14ac:dyDescent="0.55000000000000004">
      <c r="A3" s="34" t="s">
        <v>201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24.75" x14ac:dyDescent="0.5500000000000000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6" spans="1:17" ht="24.75" x14ac:dyDescent="0.55000000000000004">
      <c r="A6" s="38" t="s">
        <v>3</v>
      </c>
      <c r="C6" s="37" t="s">
        <v>203</v>
      </c>
      <c r="D6" s="37" t="s">
        <v>203</v>
      </c>
      <c r="E6" s="37" t="s">
        <v>203</v>
      </c>
      <c r="F6" s="37" t="s">
        <v>203</v>
      </c>
      <c r="G6" s="37" t="s">
        <v>203</v>
      </c>
      <c r="H6" s="37" t="s">
        <v>203</v>
      </c>
      <c r="I6" s="37" t="s">
        <v>203</v>
      </c>
      <c r="K6" s="37" t="s">
        <v>204</v>
      </c>
      <c r="L6" s="37" t="s">
        <v>204</v>
      </c>
      <c r="M6" s="37" t="s">
        <v>204</v>
      </c>
      <c r="N6" s="37" t="s">
        <v>204</v>
      </c>
      <c r="O6" s="37" t="s">
        <v>204</v>
      </c>
      <c r="P6" s="37" t="s">
        <v>204</v>
      </c>
      <c r="Q6" s="37" t="s">
        <v>204</v>
      </c>
    </row>
    <row r="7" spans="1:17" ht="24.75" x14ac:dyDescent="0.55000000000000004">
      <c r="A7" s="37" t="s">
        <v>3</v>
      </c>
      <c r="C7" s="37" t="s">
        <v>7</v>
      </c>
      <c r="E7" s="37" t="s">
        <v>241</v>
      </c>
      <c r="G7" s="37" t="s">
        <v>242</v>
      </c>
      <c r="I7" s="37" t="s">
        <v>243</v>
      </c>
      <c r="K7" s="37" t="s">
        <v>7</v>
      </c>
      <c r="M7" s="37" t="s">
        <v>241</v>
      </c>
      <c r="O7" s="37" t="s">
        <v>242</v>
      </c>
      <c r="Q7" s="37" t="s">
        <v>243</v>
      </c>
    </row>
    <row r="8" spans="1:17" x14ac:dyDescent="0.55000000000000004">
      <c r="A8" s="1" t="s">
        <v>82</v>
      </c>
      <c r="C8" s="7">
        <v>31183300</v>
      </c>
      <c r="E8" s="12">
        <v>460316726570</v>
      </c>
      <c r="F8" s="12"/>
      <c r="G8" s="12">
        <v>334440892500</v>
      </c>
      <c r="H8" s="12"/>
      <c r="I8" s="12">
        <f>E8-G8</f>
        <v>125875834070</v>
      </c>
      <c r="J8" s="12"/>
      <c r="K8" s="12">
        <v>31183300</v>
      </c>
      <c r="L8" s="12"/>
      <c r="M8" s="12">
        <v>460316726570</v>
      </c>
      <c r="N8" s="12"/>
      <c r="O8" s="12">
        <v>334440892500</v>
      </c>
      <c r="P8" s="12"/>
      <c r="Q8" s="12">
        <f>M8-O8</f>
        <v>125875834070</v>
      </c>
    </row>
    <row r="9" spans="1:17" x14ac:dyDescent="0.55000000000000004">
      <c r="A9" s="1" t="s">
        <v>74</v>
      </c>
      <c r="C9" s="7">
        <v>5495000</v>
      </c>
      <c r="E9" s="12">
        <v>46014455214</v>
      </c>
      <c r="F9" s="12"/>
      <c r="G9" s="12">
        <v>46663649452</v>
      </c>
      <c r="H9" s="12"/>
      <c r="I9" s="12">
        <f t="shared" ref="I9:I72" si="0">E9-G9</f>
        <v>-649194238</v>
      </c>
      <c r="J9" s="12"/>
      <c r="K9" s="12">
        <v>5495000</v>
      </c>
      <c r="L9" s="12"/>
      <c r="M9" s="12">
        <v>46014455214</v>
      </c>
      <c r="N9" s="12"/>
      <c r="O9" s="12">
        <v>46663649452</v>
      </c>
      <c r="P9" s="12"/>
      <c r="Q9" s="12">
        <f t="shared" ref="Q9:Q72" si="1">M9-O9</f>
        <v>-649194238</v>
      </c>
    </row>
    <row r="10" spans="1:17" x14ac:dyDescent="0.55000000000000004">
      <c r="A10" s="1" t="s">
        <v>37</v>
      </c>
      <c r="C10" s="7">
        <v>11637241</v>
      </c>
      <c r="E10" s="12">
        <v>213776629208</v>
      </c>
      <c r="F10" s="12"/>
      <c r="G10" s="12">
        <v>203975846019</v>
      </c>
      <c r="H10" s="12"/>
      <c r="I10" s="12">
        <f t="shared" si="0"/>
        <v>9800783189</v>
      </c>
      <c r="J10" s="12"/>
      <c r="K10" s="12">
        <v>11637241</v>
      </c>
      <c r="L10" s="12"/>
      <c r="M10" s="12">
        <v>213776629208</v>
      </c>
      <c r="N10" s="12"/>
      <c r="O10" s="12">
        <v>64202907548</v>
      </c>
      <c r="P10" s="12"/>
      <c r="Q10" s="12">
        <f t="shared" si="1"/>
        <v>149573721660</v>
      </c>
    </row>
    <row r="11" spans="1:17" x14ac:dyDescent="0.55000000000000004">
      <c r="A11" s="1" t="s">
        <v>36</v>
      </c>
      <c r="C11" s="7">
        <v>750000</v>
      </c>
      <c r="E11" s="12">
        <v>20919782250</v>
      </c>
      <c r="F11" s="12"/>
      <c r="G11" s="12">
        <v>17572318875</v>
      </c>
      <c r="H11" s="12"/>
      <c r="I11" s="12">
        <f t="shared" si="0"/>
        <v>3347463375</v>
      </c>
      <c r="J11" s="12"/>
      <c r="K11" s="12">
        <v>750000</v>
      </c>
      <c r="L11" s="12"/>
      <c r="M11" s="12">
        <v>20919782250</v>
      </c>
      <c r="N11" s="12"/>
      <c r="O11" s="12">
        <v>2779500000</v>
      </c>
      <c r="P11" s="12"/>
      <c r="Q11" s="12">
        <f t="shared" si="1"/>
        <v>18140282250</v>
      </c>
    </row>
    <row r="12" spans="1:17" x14ac:dyDescent="0.55000000000000004">
      <c r="A12" s="1" t="s">
        <v>84</v>
      </c>
      <c r="C12" s="7">
        <v>185265</v>
      </c>
      <c r="E12" s="12">
        <v>4255999378</v>
      </c>
      <c r="F12" s="12"/>
      <c r="G12" s="12">
        <v>3715674840</v>
      </c>
      <c r="H12" s="12"/>
      <c r="I12" s="12">
        <f t="shared" si="0"/>
        <v>540324538</v>
      </c>
      <c r="J12" s="12"/>
      <c r="K12" s="12">
        <v>185265</v>
      </c>
      <c r="L12" s="12"/>
      <c r="M12" s="12">
        <v>4255999378</v>
      </c>
      <c r="N12" s="12"/>
      <c r="O12" s="12">
        <v>3715674840</v>
      </c>
      <c r="P12" s="12"/>
      <c r="Q12" s="12">
        <f t="shared" si="1"/>
        <v>540324538</v>
      </c>
    </row>
    <row r="13" spans="1:17" x14ac:dyDescent="0.55000000000000004">
      <c r="A13" s="1" t="s">
        <v>71</v>
      </c>
      <c r="C13" s="7">
        <v>3586340</v>
      </c>
      <c r="E13" s="12">
        <v>178506743941</v>
      </c>
      <c r="F13" s="12"/>
      <c r="G13" s="12">
        <v>164836618948</v>
      </c>
      <c r="H13" s="12"/>
      <c r="I13" s="12">
        <f t="shared" si="0"/>
        <v>13670124993</v>
      </c>
      <c r="J13" s="12"/>
      <c r="K13" s="12">
        <v>3586340</v>
      </c>
      <c r="L13" s="12"/>
      <c r="M13" s="12">
        <v>178506743941</v>
      </c>
      <c r="N13" s="12"/>
      <c r="O13" s="12">
        <v>142566868560</v>
      </c>
      <c r="P13" s="12"/>
      <c r="Q13" s="12">
        <f t="shared" si="1"/>
        <v>35939875381</v>
      </c>
    </row>
    <row r="14" spans="1:17" x14ac:dyDescent="0.55000000000000004">
      <c r="A14" s="1" t="s">
        <v>32</v>
      </c>
      <c r="C14" s="7">
        <v>50000</v>
      </c>
      <c r="E14" s="12">
        <v>2981106247</v>
      </c>
      <c r="F14" s="12"/>
      <c r="G14" s="12">
        <v>2952676417</v>
      </c>
      <c r="H14" s="12"/>
      <c r="I14" s="12">
        <f t="shared" si="0"/>
        <v>28429830</v>
      </c>
      <c r="J14" s="12"/>
      <c r="K14" s="12">
        <v>50000</v>
      </c>
      <c r="L14" s="12"/>
      <c r="M14" s="12">
        <v>2981106247</v>
      </c>
      <c r="N14" s="12"/>
      <c r="O14" s="12">
        <v>2753120113</v>
      </c>
      <c r="P14" s="12"/>
      <c r="Q14" s="12">
        <f t="shared" si="1"/>
        <v>227986134</v>
      </c>
    </row>
    <row r="15" spans="1:17" x14ac:dyDescent="0.55000000000000004">
      <c r="A15" s="1" t="s">
        <v>45</v>
      </c>
      <c r="C15" s="7">
        <v>16902989</v>
      </c>
      <c r="E15" s="12">
        <v>351002474740</v>
      </c>
      <c r="F15" s="12"/>
      <c r="G15" s="12">
        <v>322942439660</v>
      </c>
      <c r="H15" s="12"/>
      <c r="I15" s="12">
        <f t="shared" si="0"/>
        <v>28060035080</v>
      </c>
      <c r="J15" s="12"/>
      <c r="K15" s="12">
        <v>16902989</v>
      </c>
      <c r="L15" s="12"/>
      <c r="M15" s="12">
        <v>351002474740</v>
      </c>
      <c r="N15" s="12"/>
      <c r="O15" s="12">
        <v>323892339711</v>
      </c>
      <c r="P15" s="12"/>
      <c r="Q15" s="12">
        <f t="shared" si="1"/>
        <v>27110135029</v>
      </c>
    </row>
    <row r="16" spans="1:17" x14ac:dyDescent="0.55000000000000004">
      <c r="A16" s="1" t="s">
        <v>59</v>
      </c>
      <c r="C16" s="7">
        <v>7116666</v>
      </c>
      <c r="E16" s="12">
        <v>123680368681</v>
      </c>
      <c r="F16" s="12"/>
      <c r="G16" s="12">
        <v>101360883284</v>
      </c>
      <c r="H16" s="12"/>
      <c r="I16" s="12">
        <f t="shared" si="0"/>
        <v>22319485397</v>
      </c>
      <c r="J16" s="12"/>
      <c r="K16" s="12">
        <v>7116666</v>
      </c>
      <c r="L16" s="12"/>
      <c r="M16" s="12">
        <v>123680368681</v>
      </c>
      <c r="N16" s="12"/>
      <c r="O16" s="12">
        <v>88379502712</v>
      </c>
      <c r="P16" s="12"/>
      <c r="Q16" s="12">
        <f t="shared" si="1"/>
        <v>35300865969</v>
      </c>
    </row>
    <row r="17" spans="1:17" x14ac:dyDescent="0.55000000000000004">
      <c r="A17" s="1" t="s">
        <v>52</v>
      </c>
      <c r="C17" s="7">
        <v>4032094</v>
      </c>
      <c r="E17" s="12">
        <v>113068586778</v>
      </c>
      <c r="F17" s="12"/>
      <c r="G17" s="12">
        <v>102527275781</v>
      </c>
      <c r="H17" s="12"/>
      <c r="I17" s="12">
        <f t="shared" si="0"/>
        <v>10541310997</v>
      </c>
      <c r="J17" s="12"/>
      <c r="K17" s="12">
        <v>4032094</v>
      </c>
      <c r="L17" s="12"/>
      <c r="M17" s="12">
        <v>113068586778</v>
      </c>
      <c r="N17" s="12"/>
      <c r="O17" s="12">
        <v>84170163854</v>
      </c>
      <c r="P17" s="12"/>
      <c r="Q17" s="12">
        <f t="shared" si="1"/>
        <v>28898422924</v>
      </c>
    </row>
    <row r="18" spans="1:17" x14ac:dyDescent="0.55000000000000004">
      <c r="A18" s="1" t="s">
        <v>33</v>
      </c>
      <c r="C18" s="7">
        <v>9310732</v>
      </c>
      <c r="E18" s="12">
        <v>146697030341</v>
      </c>
      <c r="F18" s="12"/>
      <c r="G18" s="12">
        <v>205561346634</v>
      </c>
      <c r="H18" s="12"/>
      <c r="I18" s="12">
        <f t="shared" si="0"/>
        <v>-58864316293</v>
      </c>
      <c r="J18" s="12"/>
      <c r="K18" s="12">
        <v>9310732</v>
      </c>
      <c r="L18" s="12"/>
      <c r="M18" s="12">
        <v>146697030341</v>
      </c>
      <c r="N18" s="12"/>
      <c r="O18" s="12">
        <v>138462853224</v>
      </c>
      <c r="P18" s="12"/>
      <c r="Q18" s="12">
        <f t="shared" si="1"/>
        <v>8234177117</v>
      </c>
    </row>
    <row r="19" spans="1:17" x14ac:dyDescent="0.55000000000000004">
      <c r="A19" s="1" t="s">
        <v>65</v>
      </c>
      <c r="C19" s="7">
        <v>11400000</v>
      </c>
      <c r="E19" s="12">
        <v>245001515400</v>
      </c>
      <c r="F19" s="12"/>
      <c r="G19" s="12">
        <v>219504132900</v>
      </c>
      <c r="H19" s="12"/>
      <c r="I19" s="12">
        <f t="shared" si="0"/>
        <v>25497382500</v>
      </c>
      <c r="J19" s="12"/>
      <c r="K19" s="12">
        <v>11400000</v>
      </c>
      <c r="L19" s="12"/>
      <c r="M19" s="12">
        <v>245001515400</v>
      </c>
      <c r="N19" s="12"/>
      <c r="O19" s="12">
        <v>217011055529</v>
      </c>
      <c r="P19" s="12"/>
      <c r="Q19" s="12">
        <f t="shared" si="1"/>
        <v>27990459871</v>
      </c>
    </row>
    <row r="20" spans="1:17" x14ac:dyDescent="0.55000000000000004">
      <c r="A20" s="1" t="s">
        <v>68</v>
      </c>
      <c r="C20" s="7">
        <v>53616487</v>
      </c>
      <c r="E20" s="12">
        <v>1174143239918</v>
      </c>
      <c r="F20" s="12"/>
      <c r="G20" s="12">
        <v>960831366000</v>
      </c>
      <c r="H20" s="12"/>
      <c r="I20" s="12">
        <f t="shared" si="0"/>
        <v>213311873918</v>
      </c>
      <c r="J20" s="12"/>
      <c r="K20" s="12">
        <v>53616487</v>
      </c>
      <c r="L20" s="12"/>
      <c r="M20" s="12">
        <v>1174143239918</v>
      </c>
      <c r="N20" s="12"/>
      <c r="O20" s="12">
        <v>903754364695</v>
      </c>
      <c r="P20" s="12"/>
      <c r="Q20" s="12">
        <f t="shared" si="1"/>
        <v>270388875223</v>
      </c>
    </row>
    <row r="21" spans="1:17" x14ac:dyDescent="0.55000000000000004">
      <c r="A21" s="1" t="s">
        <v>15</v>
      </c>
      <c r="C21" s="7">
        <v>13430263</v>
      </c>
      <c r="E21" s="12">
        <v>86109776431</v>
      </c>
      <c r="F21" s="12"/>
      <c r="G21" s="12">
        <v>78179666788</v>
      </c>
      <c r="H21" s="12"/>
      <c r="I21" s="12">
        <f t="shared" si="0"/>
        <v>7930109643</v>
      </c>
      <c r="J21" s="12"/>
      <c r="K21" s="12">
        <v>13430263</v>
      </c>
      <c r="L21" s="12"/>
      <c r="M21" s="12">
        <v>86109776431</v>
      </c>
      <c r="N21" s="12"/>
      <c r="O21" s="12">
        <v>66805167745</v>
      </c>
      <c r="P21" s="12"/>
      <c r="Q21" s="12">
        <f t="shared" si="1"/>
        <v>19304608686</v>
      </c>
    </row>
    <row r="22" spans="1:17" x14ac:dyDescent="0.55000000000000004">
      <c r="A22" s="1" t="s">
        <v>22</v>
      </c>
      <c r="C22" s="7">
        <v>35269260</v>
      </c>
      <c r="E22" s="12">
        <v>1671281974736</v>
      </c>
      <c r="F22" s="12"/>
      <c r="G22" s="12">
        <v>1388352552958</v>
      </c>
      <c r="H22" s="12"/>
      <c r="I22" s="12">
        <f t="shared" si="0"/>
        <v>282929421778</v>
      </c>
      <c r="J22" s="12"/>
      <c r="K22" s="12">
        <v>35269260</v>
      </c>
      <c r="L22" s="12"/>
      <c r="M22" s="12">
        <v>1671281974736</v>
      </c>
      <c r="N22" s="12"/>
      <c r="O22" s="12">
        <v>1213406107525</v>
      </c>
      <c r="P22" s="12"/>
      <c r="Q22" s="12">
        <f t="shared" si="1"/>
        <v>457875867211</v>
      </c>
    </row>
    <row r="23" spans="1:17" x14ac:dyDescent="0.55000000000000004">
      <c r="A23" s="1" t="s">
        <v>69</v>
      </c>
      <c r="C23" s="7">
        <v>3475000</v>
      </c>
      <c r="E23" s="12">
        <v>91885011750</v>
      </c>
      <c r="F23" s="12"/>
      <c r="G23" s="12">
        <v>82903770000</v>
      </c>
      <c r="H23" s="12"/>
      <c r="I23" s="12">
        <f t="shared" si="0"/>
        <v>8981241750</v>
      </c>
      <c r="J23" s="12"/>
      <c r="K23" s="12">
        <v>3475000</v>
      </c>
      <c r="L23" s="12"/>
      <c r="M23" s="12">
        <v>91885011750</v>
      </c>
      <c r="N23" s="12"/>
      <c r="O23" s="12">
        <v>72022650187</v>
      </c>
      <c r="P23" s="12"/>
      <c r="Q23" s="12">
        <f t="shared" si="1"/>
        <v>19862361563</v>
      </c>
    </row>
    <row r="24" spans="1:17" x14ac:dyDescent="0.55000000000000004">
      <c r="A24" s="1" t="s">
        <v>19</v>
      </c>
      <c r="C24" s="7">
        <v>306183</v>
      </c>
      <c r="E24" s="12">
        <v>65474183742</v>
      </c>
      <c r="F24" s="12"/>
      <c r="G24" s="12">
        <v>51354867157</v>
      </c>
      <c r="H24" s="12"/>
      <c r="I24" s="12">
        <f t="shared" si="0"/>
        <v>14119316585</v>
      </c>
      <c r="J24" s="12"/>
      <c r="K24" s="12">
        <v>306183</v>
      </c>
      <c r="L24" s="12"/>
      <c r="M24" s="12">
        <v>65474183742</v>
      </c>
      <c r="N24" s="12"/>
      <c r="O24" s="12">
        <v>44454998486</v>
      </c>
      <c r="P24" s="12"/>
      <c r="Q24" s="12">
        <f t="shared" si="1"/>
        <v>21019185256</v>
      </c>
    </row>
    <row r="25" spans="1:17" x14ac:dyDescent="0.55000000000000004">
      <c r="A25" s="1" t="s">
        <v>76</v>
      </c>
      <c r="C25" s="7">
        <v>4042000</v>
      </c>
      <c r="E25" s="12">
        <v>23296074679</v>
      </c>
      <c r="F25" s="12"/>
      <c r="G25" s="12">
        <v>23049288032</v>
      </c>
      <c r="H25" s="12"/>
      <c r="I25" s="12">
        <f t="shared" si="0"/>
        <v>246786647</v>
      </c>
      <c r="J25" s="12"/>
      <c r="K25" s="12">
        <v>4042000</v>
      </c>
      <c r="L25" s="12"/>
      <c r="M25" s="12">
        <v>23296074679</v>
      </c>
      <c r="N25" s="12"/>
      <c r="O25" s="12">
        <v>23049288032</v>
      </c>
      <c r="P25" s="12"/>
      <c r="Q25" s="12">
        <f t="shared" si="1"/>
        <v>246786647</v>
      </c>
    </row>
    <row r="26" spans="1:17" x14ac:dyDescent="0.55000000000000004">
      <c r="A26" s="1" t="s">
        <v>81</v>
      </c>
      <c r="C26" s="7">
        <v>13088533</v>
      </c>
      <c r="E26" s="12">
        <v>666093556281</v>
      </c>
      <c r="F26" s="12"/>
      <c r="G26" s="12">
        <v>588331647790</v>
      </c>
      <c r="H26" s="12"/>
      <c r="I26" s="12">
        <f t="shared" si="0"/>
        <v>77761908491</v>
      </c>
      <c r="J26" s="12"/>
      <c r="K26" s="12">
        <v>13088533</v>
      </c>
      <c r="L26" s="12"/>
      <c r="M26" s="12">
        <v>666093556281</v>
      </c>
      <c r="N26" s="12"/>
      <c r="O26" s="12">
        <v>588331647790</v>
      </c>
      <c r="P26" s="12"/>
      <c r="Q26" s="12">
        <f t="shared" si="1"/>
        <v>77761908491</v>
      </c>
    </row>
    <row r="27" spans="1:17" x14ac:dyDescent="0.55000000000000004">
      <c r="A27" s="1" t="s">
        <v>30</v>
      </c>
      <c r="C27" s="7">
        <v>500000</v>
      </c>
      <c r="E27" s="12">
        <v>4363879500</v>
      </c>
      <c r="F27" s="12"/>
      <c r="G27" s="12">
        <v>4025902500</v>
      </c>
      <c r="H27" s="12"/>
      <c r="I27" s="12">
        <f t="shared" si="0"/>
        <v>337977000</v>
      </c>
      <c r="J27" s="12"/>
      <c r="K27" s="12">
        <v>500000</v>
      </c>
      <c r="L27" s="12"/>
      <c r="M27" s="12">
        <v>4363879500</v>
      </c>
      <c r="N27" s="12"/>
      <c r="O27" s="12">
        <v>3394680750</v>
      </c>
      <c r="P27" s="12"/>
      <c r="Q27" s="12">
        <f t="shared" si="1"/>
        <v>969198750</v>
      </c>
    </row>
    <row r="28" spans="1:17" x14ac:dyDescent="0.55000000000000004">
      <c r="A28" s="1" t="s">
        <v>23</v>
      </c>
      <c r="C28" s="7">
        <v>3041417</v>
      </c>
      <c r="E28" s="12">
        <v>266808040201</v>
      </c>
      <c r="F28" s="12"/>
      <c r="G28" s="12">
        <v>233121927526</v>
      </c>
      <c r="H28" s="12"/>
      <c r="I28" s="12">
        <f t="shared" si="0"/>
        <v>33686112675</v>
      </c>
      <c r="J28" s="12"/>
      <c r="K28" s="12">
        <v>3041417</v>
      </c>
      <c r="L28" s="12"/>
      <c r="M28" s="12">
        <v>266808040201</v>
      </c>
      <c r="N28" s="12"/>
      <c r="O28" s="12">
        <v>208391121127</v>
      </c>
      <c r="P28" s="12"/>
      <c r="Q28" s="12">
        <f t="shared" si="1"/>
        <v>58416919074</v>
      </c>
    </row>
    <row r="29" spans="1:17" x14ac:dyDescent="0.55000000000000004">
      <c r="A29" s="1" t="s">
        <v>26</v>
      </c>
      <c r="C29" s="7">
        <v>1343905</v>
      </c>
      <c r="E29" s="12">
        <v>147484327683</v>
      </c>
      <c r="F29" s="12"/>
      <c r="G29" s="12">
        <v>106431851327</v>
      </c>
      <c r="H29" s="12"/>
      <c r="I29" s="12">
        <f t="shared" si="0"/>
        <v>41052476356</v>
      </c>
      <c r="J29" s="12"/>
      <c r="K29" s="12">
        <v>1343905</v>
      </c>
      <c r="L29" s="12"/>
      <c r="M29" s="12">
        <v>147484327683</v>
      </c>
      <c r="N29" s="12"/>
      <c r="O29" s="12">
        <v>79767112320</v>
      </c>
      <c r="P29" s="12"/>
      <c r="Q29" s="12">
        <f t="shared" si="1"/>
        <v>67717215363</v>
      </c>
    </row>
    <row r="30" spans="1:17" x14ac:dyDescent="0.55000000000000004">
      <c r="A30" s="1" t="s">
        <v>28</v>
      </c>
      <c r="C30" s="7">
        <v>3593753</v>
      </c>
      <c r="E30" s="12">
        <v>427934222622</v>
      </c>
      <c r="F30" s="12"/>
      <c r="G30" s="12">
        <v>288611786006</v>
      </c>
      <c r="H30" s="12"/>
      <c r="I30" s="12">
        <f t="shared" si="0"/>
        <v>139322436616</v>
      </c>
      <c r="J30" s="12"/>
      <c r="K30" s="12">
        <v>3593753</v>
      </c>
      <c r="L30" s="12"/>
      <c r="M30" s="12">
        <v>427934222622</v>
      </c>
      <c r="N30" s="12"/>
      <c r="O30" s="12">
        <v>243885711482</v>
      </c>
      <c r="P30" s="12"/>
      <c r="Q30" s="12">
        <f t="shared" si="1"/>
        <v>184048511140</v>
      </c>
    </row>
    <row r="31" spans="1:17" x14ac:dyDescent="0.55000000000000004">
      <c r="A31" s="1" t="s">
        <v>47</v>
      </c>
      <c r="C31" s="7">
        <v>24900000</v>
      </c>
      <c r="E31" s="12">
        <v>274497961050</v>
      </c>
      <c r="F31" s="12"/>
      <c r="G31" s="12">
        <v>260141890950</v>
      </c>
      <c r="H31" s="12"/>
      <c r="I31" s="12">
        <f t="shared" si="0"/>
        <v>14356070100</v>
      </c>
      <c r="J31" s="12"/>
      <c r="K31" s="12">
        <v>24900000</v>
      </c>
      <c r="L31" s="12"/>
      <c r="M31" s="12">
        <v>274497961050</v>
      </c>
      <c r="N31" s="12"/>
      <c r="O31" s="12">
        <v>244795747050</v>
      </c>
      <c r="P31" s="12"/>
      <c r="Q31" s="12">
        <f t="shared" si="1"/>
        <v>29702214000</v>
      </c>
    </row>
    <row r="32" spans="1:17" x14ac:dyDescent="0.55000000000000004">
      <c r="A32" s="1" t="s">
        <v>60</v>
      </c>
      <c r="C32" s="7">
        <v>45718</v>
      </c>
      <c r="E32" s="12">
        <v>1381330498</v>
      </c>
      <c r="F32" s="12"/>
      <c r="G32" s="12">
        <v>889377787</v>
      </c>
      <c r="H32" s="12"/>
      <c r="I32" s="12">
        <f t="shared" si="0"/>
        <v>491952711</v>
      </c>
      <c r="J32" s="12"/>
      <c r="K32" s="12">
        <v>45718</v>
      </c>
      <c r="L32" s="12"/>
      <c r="M32" s="12">
        <v>1381330498</v>
      </c>
      <c r="N32" s="12"/>
      <c r="O32" s="12">
        <v>858928982</v>
      </c>
      <c r="P32" s="12"/>
      <c r="Q32" s="12">
        <f t="shared" si="1"/>
        <v>522401516</v>
      </c>
    </row>
    <row r="33" spans="1:17" x14ac:dyDescent="0.55000000000000004">
      <c r="A33" s="1" t="s">
        <v>21</v>
      </c>
      <c r="C33" s="7">
        <v>23000000</v>
      </c>
      <c r="E33" s="12">
        <v>280668029400</v>
      </c>
      <c r="F33" s="12"/>
      <c r="G33" s="12">
        <v>242589178084</v>
      </c>
      <c r="H33" s="12"/>
      <c r="I33" s="12">
        <f t="shared" si="0"/>
        <v>38078851316</v>
      </c>
      <c r="J33" s="12"/>
      <c r="K33" s="12">
        <v>23000000</v>
      </c>
      <c r="L33" s="12"/>
      <c r="M33" s="12">
        <v>280668029400</v>
      </c>
      <c r="N33" s="12"/>
      <c r="O33" s="12">
        <v>236893201042</v>
      </c>
      <c r="P33" s="12"/>
      <c r="Q33" s="12">
        <f t="shared" si="1"/>
        <v>43774828358</v>
      </c>
    </row>
    <row r="34" spans="1:17" x14ac:dyDescent="0.55000000000000004">
      <c r="A34" s="1" t="s">
        <v>29</v>
      </c>
      <c r="C34" s="7">
        <v>7429422</v>
      </c>
      <c r="E34" s="12">
        <v>904836779378</v>
      </c>
      <c r="F34" s="12"/>
      <c r="G34" s="12">
        <v>662276714230</v>
      </c>
      <c r="H34" s="12"/>
      <c r="I34" s="12">
        <f t="shared" si="0"/>
        <v>242560065148</v>
      </c>
      <c r="J34" s="12"/>
      <c r="K34" s="12">
        <v>7429422</v>
      </c>
      <c r="L34" s="12"/>
      <c r="M34" s="12">
        <v>904836779378</v>
      </c>
      <c r="N34" s="12"/>
      <c r="O34" s="12">
        <v>594450881862</v>
      </c>
      <c r="P34" s="12"/>
      <c r="Q34" s="12">
        <f t="shared" si="1"/>
        <v>310385897516</v>
      </c>
    </row>
    <row r="35" spans="1:17" x14ac:dyDescent="0.55000000000000004">
      <c r="A35" s="1" t="s">
        <v>46</v>
      </c>
      <c r="C35" s="7">
        <v>12000000</v>
      </c>
      <c r="E35" s="12">
        <v>117162709200</v>
      </c>
      <c r="F35" s="12"/>
      <c r="G35" s="12">
        <v>106367326200</v>
      </c>
      <c r="H35" s="12"/>
      <c r="I35" s="12">
        <f t="shared" si="0"/>
        <v>10795383000</v>
      </c>
      <c r="J35" s="12"/>
      <c r="K35" s="12">
        <v>12000000</v>
      </c>
      <c r="L35" s="12"/>
      <c r="M35" s="12">
        <v>117162709200</v>
      </c>
      <c r="N35" s="12"/>
      <c r="O35" s="12">
        <v>88211997000</v>
      </c>
      <c r="P35" s="12"/>
      <c r="Q35" s="12">
        <f t="shared" si="1"/>
        <v>28950712200</v>
      </c>
    </row>
    <row r="36" spans="1:17" x14ac:dyDescent="0.55000000000000004">
      <c r="A36" s="1" t="s">
        <v>44</v>
      </c>
      <c r="C36" s="7">
        <v>2248066</v>
      </c>
      <c r="E36" s="12">
        <v>111801541065</v>
      </c>
      <c r="F36" s="12"/>
      <c r="G36" s="12">
        <v>104591473023</v>
      </c>
      <c r="H36" s="12"/>
      <c r="I36" s="12">
        <f t="shared" si="0"/>
        <v>7210068042</v>
      </c>
      <c r="J36" s="12"/>
      <c r="K36" s="12">
        <v>2248066</v>
      </c>
      <c r="L36" s="12"/>
      <c r="M36" s="12">
        <v>111801541065</v>
      </c>
      <c r="N36" s="12"/>
      <c r="O36" s="12">
        <v>105367073197</v>
      </c>
      <c r="P36" s="12"/>
      <c r="Q36" s="12">
        <f t="shared" si="1"/>
        <v>6434467868</v>
      </c>
    </row>
    <row r="37" spans="1:17" x14ac:dyDescent="0.55000000000000004">
      <c r="A37" s="1" t="s">
        <v>42</v>
      </c>
      <c r="C37" s="7">
        <v>4000060</v>
      </c>
      <c r="E37" s="12">
        <v>149598816548</v>
      </c>
      <c r="F37" s="12"/>
      <c r="G37" s="12">
        <v>138739651463</v>
      </c>
      <c r="H37" s="12"/>
      <c r="I37" s="12">
        <f t="shared" si="0"/>
        <v>10859165085</v>
      </c>
      <c r="J37" s="12"/>
      <c r="K37" s="12">
        <v>4000060</v>
      </c>
      <c r="L37" s="12"/>
      <c r="M37" s="12">
        <v>149598816548</v>
      </c>
      <c r="N37" s="12"/>
      <c r="O37" s="12">
        <v>132344523288</v>
      </c>
      <c r="P37" s="12"/>
      <c r="Q37" s="12">
        <f t="shared" si="1"/>
        <v>17254293260</v>
      </c>
    </row>
    <row r="38" spans="1:17" x14ac:dyDescent="0.55000000000000004">
      <c r="A38" s="1" t="s">
        <v>78</v>
      </c>
      <c r="C38" s="7">
        <v>82444</v>
      </c>
      <c r="E38" s="12">
        <v>459676947</v>
      </c>
      <c r="F38" s="12"/>
      <c r="G38" s="12">
        <v>414492226</v>
      </c>
      <c r="H38" s="12"/>
      <c r="I38" s="12">
        <f t="shared" si="0"/>
        <v>45184721</v>
      </c>
      <c r="J38" s="12"/>
      <c r="K38" s="12">
        <v>82444</v>
      </c>
      <c r="L38" s="12"/>
      <c r="M38" s="12">
        <v>459676947</v>
      </c>
      <c r="N38" s="12"/>
      <c r="O38" s="12">
        <v>414492226</v>
      </c>
      <c r="P38" s="12"/>
      <c r="Q38" s="12">
        <f t="shared" si="1"/>
        <v>45184721</v>
      </c>
    </row>
    <row r="39" spans="1:17" x14ac:dyDescent="0.55000000000000004">
      <c r="A39" s="1" t="s">
        <v>25</v>
      </c>
      <c r="C39" s="7">
        <v>6971259</v>
      </c>
      <c r="E39" s="12">
        <v>611553085789</v>
      </c>
      <c r="F39" s="12"/>
      <c r="G39" s="12">
        <v>516191887199</v>
      </c>
      <c r="H39" s="12"/>
      <c r="I39" s="12">
        <f t="shared" si="0"/>
        <v>95361198590</v>
      </c>
      <c r="J39" s="12"/>
      <c r="K39" s="12">
        <v>6971259</v>
      </c>
      <c r="L39" s="12"/>
      <c r="M39" s="12">
        <v>611553085789</v>
      </c>
      <c r="N39" s="12"/>
      <c r="O39" s="12">
        <v>511645766481</v>
      </c>
      <c r="P39" s="12"/>
      <c r="Q39" s="12">
        <f t="shared" si="1"/>
        <v>99907319308</v>
      </c>
    </row>
    <row r="40" spans="1:17" x14ac:dyDescent="0.55000000000000004">
      <c r="A40" s="1" t="s">
        <v>83</v>
      </c>
      <c r="C40" s="7">
        <v>171600</v>
      </c>
      <c r="E40" s="12">
        <v>565981055</v>
      </c>
      <c r="F40" s="12"/>
      <c r="G40" s="12">
        <v>326679554</v>
      </c>
      <c r="H40" s="12"/>
      <c r="I40" s="12">
        <f t="shared" si="0"/>
        <v>239301501</v>
      </c>
      <c r="J40" s="12"/>
      <c r="K40" s="12">
        <v>171600</v>
      </c>
      <c r="L40" s="12"/>
      <c r="M40" s="12">
        <v>565981055</v>
      </c>
      <c r="N40" s="12"/>
      <c r="O40" s="12">
        <v>326679554</v>
      </c>
      <c r="P40" s="12"/>
      <c r="Q40" s="12">
        <f t="shared" si="1"/>
        <v>239301501</v>
      </c>
    </row>
    <row r="41" spans="1:17" x14ac:dyDescent="0.55000000000000004">
      <c r="A41" s="1" t="s">
        <v>72</v>
      </c>
      <c r="C41" s="7">
        <v>3350781</v>
      </c>
      <c r="E41" s="12">
        <v>46998206766</v>
      </c>
      <c r="F41" s="12"/>
      <c r="G41" s="12">
        <v>46951863227</v>
      </c>
      <c r="H41" s="12"/>
      <c r="I41" s="12">
        <f t="shared" si="0"/>
        <v>46343539</v>
      </c>
      <c r="J41" s="12"/>
      <c r="K41" s="12">
        <v>3350781</v>
      </c>
      <c r="L41" s="12"/>
      <c r="M41" s="12">
        <v>46998206766</v>
      </c>
      <c r="N41" s="12"/>
      <c r="O41" s="12">
        <v>46951863227</v>
      </c>
      <c r="P41" s="12"/>
      <c r="Q41" s="12">
        <f t="shared" si="1"/>
        <v>46343539</v>
      </c>
    </row>
    <row r="42" spans="1:17" x14ac:dyDescent="0.55000000000000004">
      <c r="A42" s="1" t="s">
        <v>80</v>
      </c>
      <c r="C42" s="7">
        <v>6341276</v>
      </c>
      <c r="E42" s="12">
        <v>180659611387</v>
      </c>
      <c r="F42" s="12"/>
      <c r="G42" s="12">
        <v>165637264377</v>
      </c>
      <c r="H42" s="12"/>
      <c r="I42" s="12">
        <f t="shared" si="0"/>
        <v>15022347010</v>
      </c>
      <c r="J42" s="12"/>
      <c r="K42" s="12">
        <v>6341276</v>
      </c>
      <c r="L42" s="12"/>
      <c r="M42" s="12">
        <v>180659611387</v>
      </c>
      <c r="N42" s="12"/>
      <c r="O42" s="12">
        <v>165637264377</v>
      </c>
      <c r="P42" s="12"/>
      <c r="Q42" s="12">
        <f t="shared" si="1"/>
        <v>15022347010</v>
      </c>
    </row>
    <row r="43" spans="1:17" x14ac:dyDescent="0.55000000000000004">
      <c r="A43" s="1" t="s">
        <v>63</v>
      </c>
      <c r="C43" s="7">
        <v>1678321</v>
      </c>
      <c r="E43" s="12">
        <v>49949949602</v>
      </c>
      <c r="F43" s="12"/>
      <c r="G43" s="12">
        <v>60643976888</v>
      </c>
      <c r="H43" s="12"/>
      <c r="I43" s="12">
        <f t="shared" si="0"/>
        <v>-10694027286</v>
      </c>
      <c r="J43" s="12"/>
      <c r="K43" s="12">
        <v>1678321</v>
      </c>
      <c r="L43" s="12"/>
      <c r="M43" s="12">
        <v>49949949602</v>
      </c>
      <c r="N43" s="12"/>
      <c r="O43" s="12">
        <v>39192564142</v>
      </c>
      <c r="P43" s="12"/>
      <c r="Q43" s="12">
        <f t="shared" si="1"/>
        <v>10757385460</v>
      </c>
    </row>
    <row r="44" spans="1:17" x14ac:dyDescent="0.55000000000000004">
      <c r="A44" s="1" t="s">
        <v>49</v>
      </c>
      <c r="C44" s="7">
        <v>4482368</v>
      </c>
      <c r="E44" s="12">
        <v>39967610256</v>
      </c>
      <c r="F44" s="12"/>
      <c r="G44" s="12">
        <v>33774190160</v>
      </c>
      <c r="H44" s="12"/>
      <c r="I44" s="12">
        <f t="shared" si="0"/>
        <v>6193420096</v>
      </c>
      <c r="J44" s="12"/>
      <c r="K44" s="12">
        <v>4482368</v>
      </c>
      <c r="L44" s="12"/>
      <c r="M44" s="12">
        <v>39967610285</v>
      </c>
      <c r="N44" s="12"/>
      <c r="O44" s="12">
        <v>28115453814</v>
      </c>
      <c r="P44" s="12"/>
      <c r="Q44" s="12">
        <f t="shared" si="1"/>
        <v>11852156471</v>
      </c>
    </row>
    <row r="45" spans="1:17" x14ac:dyDescent="0.55000000000000004">
      <c r="A45" s="1" t="s">
        <v>48</v>
      </c>
      <c r="C45" s="7">
        <v>11791760</v>
      </c>
      <c r="E45" s="12">
        <v>88498072661</v>
      </c>
      <c r="F45" s="12"/>
      <c r="G45" s="12">
        <v>78364257555</v>
      </c>
      <c r="H45" s="12"/>
      <c r="I45" s="12">
        <f t="shared" si="0"/>
        <v>10133815106</v>
      </c>
      <c r="J45" s="12"/>
      <c r="K45" s="12">
        <v>11791760</v>
      </c>
      <c r="L45" s="12"/>
      <c r="M45" s="12">
        <v>88498072661</v>
      </c>
      <c r="N45" s="12"/>
      <c r="O45" s="12">
        <v>78009106067</v>
      </c>
      <c r="P45" s="12"/>
      <c r="Q45" s="12">
        <f t="shared" si="1"/>
        <v>10488966594</v>
      </c>
    </row>
    <row r="46" spans="1:17" x14ac:dyDescent="0.55000000000000004">
      <c r="A46" s="1" t="s">
        <v>50</v>
      </c>
      <c r="C46" s="7">
        <v>66806090</v>
      </c>
      <c r="E46" s="12">
        <v>1211292750264</v>
      </c>
      <c r="F46" s="12"/>
      <c r="G46" s="12">
        <v>1064797859603</v>
      </c>
      <c r="H46" s="12"/>
      <c r="I46" s="12">
        <f t="shared" si="0"/>
        <v>146494890661</v>
      </c>
      <c r="J46" s="12"/>
      <c r="K46" s="12">
        <v>66806090</v>
      </c>
      <c r="L46" s="12"/>
      <c r="M46" s="12">
        <v>1211292750264</v>
      </c>
      <c r="N46" s="12"/>
      <c r="O46" s="12">
        <v>1058258360139</v>
      </c>
      <c r="P46" s="12"/>
      <c r="Q46" s="12">
        <f t="shared" si="1"/>
        <v>153034390125</v>
      </c>
    </row>
    <row r="47" spans="1:17" x14ac:dyDescent="0.55000000000000004">
      <c r="A47" s="1" t="s">
        <v>51</v>
      </c>
      <c r="C47" s="7">
        <v>65300000</v>
      </c>
      <c r="E47" s="12">
        <v>1054811306250</v>
      </c>
      <c r="F47" s="12"/>
      <c r="G47" s="12">
        <v>865027554195</v>
      </c>
      <c r="H47" s="12"/>
      <c r="I47" s="12">
        <f t="shared" si="0"/>
        <v>189783752055</v>
      </c>
      <c r="J47" s="12"/>
      <c r="K47" s="12">
        <v>65300000</v>
      </c>
      <c r="L47" s="12"/>
      <c r="M47" s="12">
        <v>1054811306250</v>
      </c>
      <c r="N47" s="12"/>
      <c r="O47" s="12">
        <v>673627202895</v>
      </c>
      <c r="P47" s="12"/>
      <c r="Q47" s="12">
        <f t="shared" si="1"/>
        <v>381184103355</v>
      </c>
    </row>
    <row r="48" spans="1:17" x14ac:dyDescent="0.55000000000000004">
      <c r="A48" s="1" t="s">
        <v>75</v>
      </c>
      <c r="C48" s="7">
        <v>4787943</v>
      </c>
      <c r="E48" s="12">
        <v>27366864750</v>
      </c>
      <c r="F48" s="12"/>
      <c r="G48" s="12">
        <v>26625642358</v>
      </c>
      <c r="H48" s="12"/>
      <c r="I48" s="12">
        <f t="shared" si="0"/>
        <v>741222392</v>
      </c>
      <c r="J48" s="12"/>
      <c r="K48" s="12">
        <v>4787943</v>
      </c>
      <c r="L48" s="12"/>
      <c r="M48" s="12">
        <v>27366864750</v>
      </c>
      <c r="N48" s="12"/>
      <c r="O48" s="12">
        <v>26625642358</v>
      </c>
      <c r="P48" s="12"/>
      <c r="Q48" s="12">
        <f t="shared" si="1"/>
        <v>741222392</v>
      </c>
    </row>
    <row r="49" spans="1:17" x14ac:dyDescent="0.55000000000000004">
      <c r="A49" s="1" t="s">
        <v>70</v>
      </c>
      <c r="C49" s="7">
        <v>17108382</v>
      </c>
      <c r="E49" s="12">
        <v>243364261788</v>
      </c>
      <c r="F49" s="12"/>
      <c r="G49" s="12">
        <v>210371482762</v>
      </c>
      <c r="H49" s="12"/>
      <c r="I49" s="12">
        <f t="shared" si="0"/>
        <v>32992779026</v>
      </c>
      <c r="J49" s="12"/>
      <c r="K49" s="12">
        <v>17108382</v>
      </c>
      <c r="L49" s="12"/>
      <c r="M49" s="12">
        <v>243364261788</v>
      </c>
      <c r="N49" s="12"/>
      <c r="O49" s="12">
        <v>211902075603</v>
      </c>
      <c r="P49" s="12"/>
      <c r="Q49" s="12">
        <f t="shared" si="1"/>
        <v>31462186185</v>
      </c>
    </row>
    <row r="50" spans="1:17" x14ac:dyDescent="0.55000000000000004">
      <c r="A50" s="1" t="s">
        <v>31</v>
      </c>
      <c r="C50" s="7">
        <v>9500020</v>
      </c>
      <c r="E50" s="12">
        <v>239392595233</v>
      </c>
      <c r="F50" s="12"/>
      <c r="G50" s="12">
        <v>220505605471</v>
      </c>
      <c r="H50" s="12"/>
      <c r="I50" s="12">
        <f t="shared" si="0"/>
        <v>18886989762</v>
      </c>
      <c r="J50" s="12"/>
      <c r="K50" s="12">
        <v>9500020</v>
      </c>
      <c r="L50" s="12"/>
      <c r="M50" s="12">
        <v>239392595233</v>
      </c>
      <c r="N50" s="12"/>
      <c r="O50" s="12">
        <v>230137970249</v>
      </c>
      <c r="P50" s="12"/>
      <c r="Q50" s="12">
        <f t="shared" si="1"/>
        <v>9254624984</v>
      </c>
    </row>
    <row r="51" spans="1:17" x14ac:dyDescent="0.55000000000000004">
      <c r="A51" s="1" t="s">
        <v>66</v>
      </c>
      <c r="C51" s="7">
        <v>89335470</v>
      </c>
      <c r="E51" s="12">
        <v>1173099835425</v>
      </c>
      <c r="F51" s="12"/>
      <c r="G51" s="12">
        <v>928889044553</v>
      </c>
      <c r="H51" s="12"/>
      <c r="I51" s="12">
        <f t="shared" si="0"/>
        <v>244210790872</v>
      </c>
      <c r="J51" s="12"/>
      <c r="K51" s="12">
        <v>89335470</v>
      </c>
      <c r="L51" s="12"/>
      <c r="M51" s="12">
        <v>1173099835425</v>
      </c>
      <c r="N51" s="12"/>
      <c r="O51" s="12">
        <v>538180481193</v>
      </c>
      <c r="P51" s="12"/>
      <c r="Q51" s="12">
        <f t="shared" si="1"/>
        <v>634919354232</v>
      </c>
    </row>
    <row r="52" spans="1:17" x14ac:dyDescent="0.55000000000000004">
      <c r="A52" s="1" t="s">
        <v>34</v>
      </c>
      <c r="C52" s="7">
        <v>69572254</v>
      </c>
      <c r="E52" s="12">
        <v>876927232444</v>
      </c>
      <c r="F52" s="12"/>
      <c r="G52" s="12">
        <v>703411240935</v>
      </c>
      <c r="H52" s="12"/>
      <c r="I52" s="12">
        <f t="shared" si="0"/>
        <v>173515991509</v>
      </c>
      <c r="J52" s="12"/>
      <c r="K52" s="12">
        <v>69572254</v>
      </c>
      <c r="L52" s="12"/>
      <c r="M52" s="12">
        <v>876927232444</v>
      </c>
      <c r="N52" s="12"/>
      <c r="O52" s="12">
        <v>616831036848</v>
      </c>
      <c r="P52" s="12"/>
      <c r="Q52" s="12">
        <f t="shared" si="1"/>
        <v>260096195596</v>
      </c>
    </row>
    <row r="53" spans="1:17" x14ac:dyDescent="0.55000000000000004">
      <c r="A53" s="1" t="s">
        <v>27</v>
      </c>
      <c r="C53" s="7">
        <v>8656623</v>
      </c>
      <c r="E53" s="12">
        <v>645641860469</v>
      </c>
      <c r="F53" s="12"/>
      <c r="G53" s="12">
        <v>517855886485</v>
      </c>
      <c r="H53" s="12"/>
      <c r="I53" s="12">
        <f t="shared" si="0"/>
        <v>127785973984</v>
      </c>
      <c r="J53" s="12"/>
      <c r="K53" s="12">
        <v>8656623</v>
      </c>
      <c r="L53" s="12"/>
      <c r="M53" s="12">
        <v>645641860469</v>
      </c>
      <c r="N53" s="12"/>
      <c r="O53" s="12">
        <v>434644413865</v>
      </c>
      <c r="P53" s="12"/>
      <c r="Q53" s="12">
        <f t="shared" si="1"/>
        <v>210997446604</v>
      </c>
    </row>
    <row r="54" spans="1:17" x14ac:dyDescent="0.55000000000000004">
      <c r="A54" s="1" t="s">
        <v>41</v>
      </c>
      <c r="C54" s="7">
        <v>1600000</v>
      </c>
      <c r="E54" s="12">
        <v>62776245600</v>
      </c>
      <c r="F54" s="12"/>
      <c r="G54" s="12">
        <v>54169119453</v>
      </c>
      <c r="H54" s="12"/>
      <c r="I54" s="12">
        <f t="shared" si="0"/>
        <v>8607126147</v>
      </c>
      <c r="J54" s="12"/>
      <c r="K54" s="12">
        <v>1600000</v>
      </c>
      <c r="L54" s="12"/>
      <c r="M54" s="12">
        <v>62776245600</v>
      </c>
      <c r="N54" s="12"/>
      <c r="O54" s="12">
        <v>50173038453</v>
      </c>
      <c r="P54" s="12"/>
      <c r="Q54" s="12">
        <f t="shared" si="1"/>
        <v>12603207147</v>
      </c>
    </row>
    <row r="55" spans="1:17" x14ac:dyDescent="0.55000000000000004">
      <c r="A55" s="1" t="s">
        <v>39</v>
      </c>
      <c r="C55" s="7">
        <v>1785714</v>
      </c>
      <c r="E55" s="12">
        <v>56909353394</v>
      </c>
      <c r="F55" s="12"/>
      <c r="G55" s="12">
        <v>43613936771</v>
      </c>
      <c r="H55" s="12"/>
      <c r="I55" s="12">
        <f t="shared" si="0"/>
        <v>13295416623</v>
      </c>
      <c r="J55" s="12"/>
      <c r="K55" s="12">
        <v>1785714</v>
      </c>
      <c r="L55" s="12"/>
      <c r="M55" s="12">
        <v>56909353394</v>
      </c>
      <c r="N55" s="12"/>
      <c r="O55" s="12">
        <v>54471815700</v>
      </c>
      <c r="P55" s="12"/>
      <c r="Q55" s="12">
        <f t="shared" si="1"/>
        <v>2437537694</v>
      </c>
    </row>
    <row r="56" spans="1:17" x14ac:dyDescent="0.55000000000000004">
      <c r="A56" s="1" t="s">
        <v>55</v>
      </c>
      <c r="C56" s="7">
        <v>9061027</v>
      </c>
      <c r="E56" s="12">
        <v>86648435615</v>
      </c>
      <c r="F56" s="12"/>
      <c r="G56" s="12">
        <v>72730246296</v>
      </c>
      <c r="H56" s="12"/>
      <c r="I56" s="12">
        <f t="shared" si="0"/>
        <v>13918189319</v>
      </c>
      <c r="J56" s="12"/>
      <c r="K56" s="12">
        <v>9061027</v>
      </c>
      <c r="L56" s="12"/>
      <c r="M56" s="12">
        <v>86648435615</v>
      </c>
      <c r="N56" s="12"/>
      <c r="O56" s="12">
        <v>66603223527</v>
      </c>
      <c r="P56" s="12"/>
      <c r="Q56" s="12">
        <f t="shared" si="1"/>
        <v>20045212088</v>
      </c>
    </row>
    <row r="57" spans="1:17" x14ac:dyDescent="0.55000000000000004">
      <c r="A57" s="1" t="s">
        <v>58</v>
      </c>
      <c r="C57" s="7">
        <v>5743202</v>
      </c>
      <c r="E57" s="12">
        <v>165904410291</v>
      </c>
      <c r="F57" s="12"/>
      <c r="G57" s="12">
        <v>150426946967</v>
      </c>
      <c r="H57" s="12"/>
      <c r="I57" s="12">
        <f t="shared" si="0"/>
        <v>15477463324</v>
      </c>
      <c r="J57" s="12"/>
      <c r="K57" s="12">
        <v>5743202</v>
      </c>
      <c r="L57" s="12"/>
      <c r="M57" s="12">
        <v>165904410291</v>
      </c>
      <c r="N57" s="12"/>
      <c r="O57" s="12">
        <v>125891666730</v>
      </c>
      <c r="P57" s="12"/>
      <c r="Q57" s="12">
        <f t="shared" si="1"/>
        <v>40012743561</v>
      </c>
    </row>
    <row r="58" spans="1:17" x14ac:dyDescent="0.55000000000000004">
      <c r="A58" s="1" t="s">
        <v>79</v>
      </c>
      <c r="C58" s="7">
        <v>8416516</v>
      </c>
      <c r="E58" s="12">
        <v>133695674922</v>
      </c>
      <c r="F58" s="12"/>
      <c r="G58" s="12">
        <v>129795300908</v>
      </c>
      <c r="H58" s="12"/>
      <c r="I58" s="12">
        <f t="shared" si="0"/>
        <v>3900374014</v>
      </c>
      <c r="J58" s="12"/>
      <c r="K58" s="12">
        <v>8416516</v>
      </c>
      <c r="L58" s="12"/>
      <c r="M58" s="12">
        <v>133695674922</v>
      </c>
      <c r="N58" s="12"/>
      <c r="O58" s="12">
        <v>129795300908</v>
      </c>
      <c r="P58" s="12"/>
      <c r="Q58" s="12">
        <f t="shared" si="1"/>
        <v>3900374014</v>
      </c>
    </row>
    <row r="59" spans="1:17" x14ac:dyDescent="0.55000000000000004">
      <c r="A59" s="1" t="s">
        <v>57</v>
      </c>
      <c r="C59" s="7">
        <v>7178197</v>
      </c>
      <c r="E59" s="12">
        <v>316815610716</v>
      </c>
      <c r="F59" s="12"/>
      <c r="G59" s="12">
        <v>270892519293</v>
      </c>
      <c r="H59" s="12"/>
      <c r="I59" s="12">
        <f t="shared" si="0"/>
        <v>45923091423</v>
      </c>
      <c r="J59" s="12"/>
      <c r="K59" s="12">
        <v>7178197</v>
      </c>
      <c r="L59" s="12"/>
      <c r="M59" s="12">
        <v>316815610716</v>
      </c>
      <c r="N59" s="12"/>
      <c r="O59" s="12">
        <v>229202445533</v>
      </c>
      <c r="P59" s="12"/>
      <c r="Q59" s="12">
        <f t="shared" si="1"/>
        <v>87613165183</v>
      </c>
    </row>
    <row r="60" spans="1:17" x14ac:dyDescent="0.55000000000000004">
      <c r="A60" s="1" t="s">
        <v>43</v>
      </c>
      <c r="C60" s="7">
        <v>465187</v>
      </c>
      <c r="E60" s="12">
        <v>262237892791</v>
      </c>
      <c r="F60" s="12"/>
      <c r="G60" s="12">
        <v>180988617920</v>
      </c>
      <c r="H60" s="12"/>
      <c r="I60" s="12">
        <f t="shared" si="0"/>
        <v>81249274871</v>
      </c>
      <c r="J60" s="12"/>
      <c r="K60" s="12">
        <v>465187</v>
      </c>
      <c r="L60" s="12"/>
      <c r="M60" s="12">
        <v>262237892791</v>
      </c>
      <c r="N60" s="12"/>
      <c r="O60" s="12">
        <v>166129362898</v>
      </c>
      <c r="P60" s="12"/>
      <c r="Q60" s="12">
        <f t="shared" si="1"/>
        <v>96108529893</v>
      </c>
    </row>
    <row r="61" spans="1:17" x14ac:dyDescent="0.55000000000000004">
      <c r="A61" s="1" t="s">
        <v>53</v>
      </c>
      <c r="C61" s="7">
        <v>3401464</v>
      </c>
      <c r="E61" s="12">
        <v>146542304033</v>
      </c>
      <c r="F61" s="12"/>
      <c r="G61" s="12">
        <v>142956060976</v>
      </c>
      <c r="H61" s="12"/>
      <c r="I61" s="12">
        <f t="shared" si="0"/>
        <v>3586243057</v>
      </c>
      <c r="J61" s="12"/>
      <c r="K61" s="12">
        <v>3401464</v>
      </c>
      <c r="L61" s="12"/>
      <c r="M61" s="12">
        <v>146542304033</v>
      </c>
      <c r="N61" s="12"/>
      <c r="O61" s="12">
        <v>115147498452</v>
      </c>
      <c r="P61" s="12"/>
      <c r="Q61" s="12">
        <f t="shared" si="1"/>
        <v>31394805581</v>
      </c>
    </row>
    <row r="62" spans="1:17" x14ac:dyDescent="0.55000000000000004">
      <c r="A62" s="1" t="s">
        <v>16</v>
      </c>
      <c r="C62" s="7">
        <v>2300000</v>
      </c>
      <c r="E62" s="12">
        <v>90423758250</v>
      </c>
      <c r="F62" s="12"/>
      <c r="G62" s="12">
        <v>74316669075</v>
      </c>
      <c r="H62" s="12"/>
      <c r="I62" s="12">
        <f t="shared" si="0"/>
        <v>16107089175</v>
      </c>
      <c r="J62" s="12"/>
      <c r="K62" s="12">
        <v>2300000</v>
      </c>
      <c r="L62" s="12"/>
      <c r="M62" s="12">
        <v>90423758250</v>
      </c>
      <c r="N62" s="12"/>
      <c r="O62" s="12">
        <v>55580317650</v>
      </c>
      <c r="P62" s="12"/>
      <c r="Q62" s="12">
        <f t="shared" si="1"/>
        <v>34843440600</v>
      </c>
    </row>
    <row r="63" spans="1:17" x14ac:dyDescent="0.55000000000000004">
      <c r="A63" s="1" t="s">
        <v>64</v>
      </c>
      <c r="C63" s="7">
        <v>159509568</v>
      </c>
      <c r="E63" s="12">
        <v>1959807607830</v>
      </c>
      <c r="F63" s="12"/>
      <c r="G63" s="12">
        <v>1673822889581</v>
      </c>
      <c r="H63" s="12"/>
      <c r="I63" s="12">
        <f t="shared" si="0"/>
        <v>285984718249</v>
      </c>
      <c r="J63" s="12"/>
      <c r="K63" s="12">
        <v>159509568</v>
      </c>
      <c r="L63" s="12"/>
      <c r="M63" s="12">
        <v>1959807607830</v>
      </c>
      <c r="N63" s="12"/>
      <c r="O63" s="12">
        <v>1427163917882</v>
      </c>
      <c r="P63" s="12"/>
      <c r="Q63" s="12">
        <f t="shared" si="1"/>
        <v>532643689948</v>
      </c>
    </row>
    <row r="64" spans="1:17" x14ac:dyDescent="0.55000000000000004">
      <c r="A64" s="1" t="s">
        <v>62</v>
      </c>
      <c r="C64" s="7">
        <v>83679102</v>
      </c>
      <c r="E64" s="12">
        <v>1501420864742</v>
      </c>
      <c r="F64" s="12"/>
      <c r="G64" s="12">
        <v>1272600015981</v>
      </c>
      <c r="H64" s="12"/>
      <c r="I64" s="12">
        <f t="shared" si="0"/>
        <v>228820848761</v>
      </c>
      <c r="J64" s="12"/>
      <c r="K64" s="12">
        <v>83679102</v>
      </c>
      <c r="L64" s="12"/>
      <c r="M64" s="12">
        <v>1501420864742</v>
      </c>
      <c r="N64" s="12"/>
      <c r="O64" s="12">
        <v>1234885345529</v>
      </c>
      <c r="P64" s="12"/>
      <c r="Q64" s="12">
        <f t="shared" si="1"/>
        <v>266535519213</v>
      </c>
    </row>
    <row r="65" spans="1:17" x14ac:dyDescent="0.55000000000000004">
      <c r="A65" s="1" t="s">
        <v>73</v>
      </c>
      <c r="C65" s="7">
        <v>540098</v>
      </c>
      <c r="E65" s="12">
        <v>16095794818</v>
      </c>
      <c r="F65" s="12"/>
      <c r="G65" s="12">
        <v>15428005946</v>
      </c>
      <c r="H65" s="12"/>
      <c r="I65" s="12">
        <f t="shared" si="0"/>
        <v>667788872</v>
      </c>
      <c r="J65" s="12"/>
      <c r="K65" s="12">
        <v>540098</v>
      </c>
      <c r="L65" s="12"/>
      <c r="M65" s="12">
        <v>16095794818</v>
      </c>
      <c r="N65" s="12"/>
      <c r="O65" s="12">
        <v>15428005946</v>
      </c>
      <c r="P65" s="12"/>
      <c r="Q65" s="12">
        <f t="shared" si="1"/>
        <v>667788872</v>
      </c>
    </row>
    <row r="66" spans="1:17" x14ac:dyDescent="0.55000000000000004">
      <c r="A66" s="1" t="s">
        <v>56</v>
      </c>
      <c r="C66" s="7">
        <v>7745758</v>
      </c>
      <c r="E66" s="12">
        <v>169854736522</v>
      </c>
      <c r="F66" s="12"/>
      <c r="G66" s="12">
        <v>144469571523</v>
      </c>
      <c r="H66" s="12"/>
      <c r="I66" s="12">
        <f t="shared" si="0"/>
        <v>25385164999</v>
      </c>
      <c r="J66" s="12"/>
      <c r="K66" s="12">
        <v>7745758</v>
      </c>
      <c r="L66" s="12"/>
      <c r="M66" s="12">
        <v>169854736522</v>
      </c>
      <c r="N66" s="12"/>
      <c r="O66" s="12">
        <v>130440834234</v>
      </c>
      <c r="P66" s="12"/>
      <c r="Q66" s="12">
        <f t="shared" si="1"/>
        <v>39413902288</v>
      </c>
    </row>
    <row r="67" spans="1:17" x14ac:dyDescent="0.55000000000000004">
      <c r="A67" s="1" t="s">
        <v>24</v>
      </c>
      <c r="C67" s="7">
        <v>3269867</v>
      </c>
      <c r="E67" s="12">
        <v>138987586818</v>
      </c>
      <c r="F67" s="12"/>
      <c r="G67" s="12">
        <v>93124283497</v>
      </c>
      <c r="H67" s="12"/>
      <c r="I67" s="12">
        <f t="shared" si="0"/>
        <v>45863303321</v>
      </c>
      <c r="J67" s="12"/>
      <c r="K67" s="12">
        <v>3269867</v>
      </c>
      <c r="L67" s="12"/>
      <c r="M67" s="12">
        <v>138987586818</v>
      </c>
      <c r="N67" s="12"/>
      <c r="O67" s="12">
        <v>82300413890</v>
      </c>
      <c r="P67" s="12"/>
      <c r="Q67" s="12">
        <f t="shared" si="1"/>
        <v>56687172928</v>
      </c>
    </row>
    <row r="68" spans="1:17" x14ac:dyDescent="0.55000000000000004">
      <c r="A68" s="1" t="s">
        <v>77</v>
      </c>
      <c r="C68" s="7">
        <v>3050036</v>
      </c>
      <c r="E68" s="12">
        <v>48934676932</v>
      </c>
      <c r="F68" s="12"/>
      <c r="G68" s="12">
        <v>49907026894</v>
      </c>
      <c r="H68" s="12"/>
      <c r="I68" s="12">
        <f t="shared" si="0"/>
        <v>-972349962</v>
      </c>
      <c r="J68" s="12"/>
      <c r="K68" s="12">
        <v>3050036</v>
      </c>
      <c r="L68" s="12"/>
      <c r="M68" s="12">
        <v>48934676932</v>
      </c>
      <c r="N68" s="12"/>
      <c r="O68" s="12">
        <v>49907026894</v>
      </c>
      <c r="P68" s="12"/>
      <c r="Q68" s="12">
        <f t="shared" si="1"/>
        <v>-972349962</v>
      </c>
    </row>
    <row r="69" spans="1:17" x14ac:dyDescent="0.55000000000000004">
      <c r="A69" s="1" t="s">
        <v>40</v>
      </c>
      <c r="C69" s="7">
        <v>370530</v>
      </c>
      <c r="E69" s="12">
        <v>9609608290</v>
      </c>
      <c r="F69" s="12"/>
      <c r="G69" s="12">
        <v>9367241467</v>
      </c>
      <c r="H69" s="12"/>
      <c r="I69" s="12">
        <f t="shared" si="0"/>
        <v>242366823</v>
      </c>
      <c r="J69" s="12"/>
      <c r="K69" s="12">
        <v>370530</v>
      </c>
      <c r="L69" s="12"/>
      <c r="M69" s="12">
        <v>9609608290</v>
      </c>
      <c r="N69" s="12"/>
      <c r="O69" s="12">
        <v>6454314265</v>
      </c>
      <c r="P69" s="12"/>
      <c r="Q69" s="12">
        <f t="shared" si="1"/>
        <v>3155294025</v>
      </c>
    </row>
    <row r="70" spans="1:17" x14ac:dyDescent="0.55000000000000004">
      <c r="A70" s="1" t="s">
        <v>38</v>
      </c>
      <c r="C70" s="7">
        <v>20971476</v>
      </c>
      <c r="E70" s="12">
        <v>147386138724</v>
      </c>
      <c r="F70" s="12"/>
      <c r="G70" s="12">
        <v>143008332624</v>
      </c>
      <c r="H70" s="12"/>
      <c r="I70" s="12">
        <f t="shared" si="0"/>
        <v>4377806100</v>
      </c>
      <c r="J70" s="12"/>
      <c r="K70" s="12">
        <v>20971476</v>
      </c>
      <c r="L70" s="12"/>
      <c r="M70" s="12">
        <v>147386138724</v>
      </c>
      <c r="N70" s="12"/>
      <c r="O70" s="12">
        <v>120493901248</v>
      </c>
      <c r="P70" s="12"/>
      <c r="Q70" s="12">
        <f t="shared" si="1"/>
        <v>26892237476</v>
      </c>
    </row>
    <row r="71" spans="1:17" x14ac:dyDescent="0.55000000000000004">
      <c r="A71" s="1" t="s">
        <v>18</v>
      </c>
      <c r="C71" s="7">
        <v>1040482</v>
      </c>
      <c r="E71" s="12">
        <v>106178259039</v>
      </c>
      <c r="F71" s="12"/>
      <c r="G71" s="12">
        <v>82393700165</v>
      </c>
      <c r="H71" s="12"/>
      <c r="I71" s="12">
        <f t="shared" si="0"/>
        <v>23784558874</v>
      </c>
      <c r="J71" s="12"/>
      <c r="K71" s="12">
        <v>1040482</v>
      </c>
      <c r="L71" s="12"/>
      <c r="M71" s="12">
        <v>106178259039</v>
      </c>
      <c r="N71" s="12"/>
      <c r="O71" s="12">
        <v>85351772802</v>
      </c>
      <c r="P71" s="12"/>
      <c r="Q71" s="12">
        <f t="shared" si="1"/>
        <v>20826486237</v>
      </c>
    </row>
    <row r="72" spans="1:17" x14ac:dyDescent="0.55000000000000004">
      <c r="A72" s="1" t="s">
        <v>61</v>
      </c>
      <c r="C72" s="7">
        <v>9013367</v>
      </c>
      <c r="E72" s="12">
        <v>426573100772</v>
      </c>
      <c r="F72" s="12"/>
      <c r="G72" s="12">
        <v>379212814982</v>
      </c>
      <c r="H72" s="12"/>
      <c r="I72" s="12">
        <f t="shared" si="0"/>
        <v>47360285790</v>
      </c>
      <c r="J72" s="12"/>
      <c r="K72" s="12">
        <v>9013367</v>
      </c>
      <c r="L72" s="12"/>
      <c r="M72" s="12">
        <v>426573100772</v>
      </c>
      <c r="N72" s="12"/>
      <c r="O72" s="12">
        <v>320828304787</v>
      </c>
      <c r="P72" s="12"/>
      <c r="Q72" s="12">
        <f t="shared" si="1"/>
        <v>105744795985</v>
      </c>
    </row>
    <row r="73" spans="1:17" x14ac:dyDescent="0.55000000000000004">
      <c r="A73" s="1" t="s">
        <v>20</v>
      </c>
      <c r="C73" s="7">
        <v>22106069</v>
      </c>
      <c r="E73" s="12">
        <v>3550426086798</v>
      </c>
      <c r="F73" s="12"/>
      <c r="G73" s="12">
        <v>2866578467678</v>
      </c>
      <c r="H73" s="12"/>
      <c r="I73" s="12">
        <f t="shared" ref="I73:I100" si="2">E73-G73</f>
        <v>683847619120</v>
      </c>
      <c r="J73" s="12"/>
      <c r="K73" s="12">
        <v>22106069</v>
      </c>
      <c r="L73" s="12"/>
      <c r="M73" s="12">
        <v>3550426086798</v>
      </c>
      <c r="N73" s="12"/>
      <c r="O73" s="12">
        <v>2077033321330</v>
      </c>
      <c r="P73" s="12"/>
      <c r="Q73" s="12">
        <f t="shared" ref="Q73:Q101" si="3">M73-O73</f>
        <v>1473392765468</v>
      </c>
    </row>
    <row r="74" spans="1:17" x14ac:dyDescent="0.55000000000000004">
      <c r="A74" s="1" t="s">
        <v>67</v>
      </c>
      <c r="C74" s="7">
        <v>56615343</v>
      </c>
      <c r="E74" s="12">
        <v>1691168375388</v>
      </c>
      <c r="F74" s="12"/>
      <c r="G74" s="12">
        <v>1450252220734</v>
      </c>
      <c r="H74" s="12"/>
      <c r="I74" s="12">
        <f t="shared" si="2"/>
        <v>240916154654</v>
      </c>
      <c r="J74" s="12"/>
      <c r="K74" s="12">
        <v>56615343</v>
      </c>
      <c r="L74" s="12"/>
      <c r="M74" s="12">
        <v>1691168375359</v>
      </c>
      <c r="N74" s="12"/>
      <c r="O74" s="12">
        <v>1043036510446</v>
      </c>
      <c r="P74" s="12"/>
      <c r="Q74" s="12">
        <f t="shared" si="3"/>
        <v>648131864913</v>
      </c>
    </row>
    <row r="75" spans="1:17" x14ac:dyDescent="0.55000000000000004">
      <c r="A75" s="1" t="s">
        <v>17</v>
      </c>
      <c r="C75" s="7">
        <v>3877701</v>
      </c>
      <c r="E75" s="12">
        <v>484727265647</v>
      </c>
      <c r="F75" s="12"/>
      <c r="G75" s="12">
        <v>440168479940</v>
      </c>
      <c r="H75" s="12"/>
      <c r="I75" s="12">
        <f t="shared" si="2"/>
        <v>44558785707</v>
      </c>
      <c r="J75" s="12"/>
      <c r="K75" s="12">
        <v>3877701</v>
      </c>
      <c r="L75" s="12"/>
      <c r="M75" s="12">
        <v>484727265647</v>
      </c>
      <c r="N75" s="12"/>
      <c r="O75" s="12">
        <v>433250084729</v>
      </c>
      <c r="P75" s="12"/>
      <c r="Q75" s="12">
        <f t="shared" si="3"/>
        <v>51477180918</v>
      </c>
    </row>
    <row r="76" spans="1:17" x14ac:dyDescent="0.55000000000000004">
      <c r="A76" s="1" t="s">
        <v>35</v>
      </c>
      <c r="C76" s="7">
        <v>0</v>
      </c>
      <c r="E76" s="12">
        <v>0</v>
      </c>
      <c r="F76" s="12"/>
      <c r="G76" s="12">
        <v>386663965</v>
      </c>
      <c r="H76" s="12"/>
      <c r="I76" s="12">
        <f t="shared" si="2"/>
        <v>-386663965</v>
      </c>
      <c r="J76" s="12"/>
      <c r="K76" s="12">
        <v>0</v>
      </c>
      <c r="L76" s="12"/>
      <c r="M76" s="12">
        <v>0</v>
      </c>
      <c r="N76" s="12"/>
      <c r="O76" s="12">
        <v>0</v>
      </c>
      <c r="P76" s="12"/>
      <c r="Q76" s="12">
        <f t="shared" si="3"/>
        <v>0</v>
      </c>
    </row>
    <row r="77" spans="1:17" x14ac:dyDescent="0.55000000000000004">
      <c r="A77" s="1" t="s">
        <v>54</v>
      </c>
      <c r="C77" s="7">
        <v>0</v>
      </c>
      <c r="E77" s="12">
        <v>0</v>
      </c>
      <c r="F77" s="12"/>
      <c r="G77" s="12">
        <v>3179767932</v>
      </c>
      <c r="H77" s="12"/>
      <c r="I77" s="12">
        <f t="shared" si="2"/>
        <v>-3179767932</v>
      </c>
      <c r="J77" s="12"/>
      <c r="K77" s="12">
        <v>0</v>
      </c>
      <c r="L77" s="12"/>
      <c r="M77" s="12">
        <v>0</v>
      </c>
      <c r="N77" s="12"/>
      <c r="O77" s="12">
        <v>0</v>
      </c>
      <c r="P77" s="12"/>
      <c r="Q77" s="12">
        <f t="shared" si="3"/>
        <v>0</v>
      </c>
    </row>
    <row r="78" spans="1:17" x14ac:dyDescent="0.55000000000000004">
      <c r="A78" s="1" t="s">
        <v>143</v>
      </c>
      <c r="C78" s="7">
        <v>10000</v>
      </c>
      <c r="E78" s="12">
        <v>9576893873</v>
      </c>
      <c r="F78" s="12"/>
      <c r="G78" s="12">
        <v>9406744718</v>
      </c>
      <c r="H78" s="12"/>
      <c r="I78" s="12">
        <f t="shared" si="2"/>
        <v>170149155</v>
      </c>
      <c r="J78" s="12"/>
      <c r="K78" s="12">
        <v>10000</v>
      </c>
      <c r="L78" s="12"/>
      <c r="M78" s="12">
        <v>9576893873</v>
      </c>
      <c r="N78" s="12"/>
      <c r="O78" s="12">
        <v>9048059741</v>
      </c>
      <c r="P78" s="12"/>
      <c r="Q78" s="12">
        <f t="shared" si="3"/>
        <v>528834132</v>
      </c>
    </row>
    <row r="79" spans="1:17" x14ac:dyDescent="0.55000000000000004">
      <c r="A79" s="1" t="s">
        <v>140</v>
      </c>
      <c r="C79" s="7">
        <v>370812</v>
      </c>
      <c r="E79" s="12">
        <v>359694741849</v>
      </c>
      <c r="F79" s="12"/>
      <c r="G79" s="12">
        <v>356808628572</v>
      </c>
      <c r="H79" s="12"/>
      <c r="I79" s="12">
        <f t="shared" si="2"/>
        <v>2886113277</v>
      </c>
      <c r="J79" s="12"/>
      <c r="K79" s="12">
        <v>370812</v>
      </c>
      <c r="L79" s="12"/>
      <c r="M79" s="12">
        <v>359694741849</v>
      </c>
      <c r="N79" s="12"/>
      <c r="O79" s="12">
        <v>354277275215</v>
      </c>
      <c r="P79" s="12"/>
      <c r="Q79" s="12">
        <f t="shared" si="3"/>
        <v>5417466634</v>
      </c>
    </row>
    <row r="80" spans="1:17" x14ac:dyDescent="0.55000000000000004">
      <c r="A80" s="1" t="s">
        <v>131</v>
      </c>
      <c r="C80" s="7">
        <v>10000</v>
      </c>
      <c r="E80" s="12">
        <v>9965873358</v>
      </c>
      <c r="F80" s="12"/>
      <c r="G80" s="12">
        <v>9858212875</v>
      </c>
      <c r="H80" s="12"/>
      <c r="I80" s="12">
        <f t="shared" si="2"/>
        <v>107660483</v>
      </c>
      <c r="J80" s="12"/>
      <c r="K80" s="12">
        <v>10000</v>
      </c>
      <c r="L80" s="12"/>
      <c r="M80" s="12">
        <v>9965873358</v>
      </c>
      <c r="N80" s="12"/>
      <c r="O80" s="12">
        <v>9369061549</v>
      </c>
      <c r="P80" s="12"/>
      <c r="Q80" s="12">
        <f t="shared" si="3"/>
        <v>596811809</v>
      </c>
    </row>
    <row r="81" spans="1:17" x14ac:dyDescent="0.55000000000000004">
      <c r="A81" s="1" t="s">
        <v>122</v>
      </c>
      <c r="C81" s="7">
        <v>38914</v>
      </c>
      <c r="E81" s="12">
        <v>33129771022</v>
      </c>
      <c r="F81" s="12"/>
      <c r="G81" s="12">
        <v>32741508819</v>
      </c>
      <c r="H81" s="12"/>
      <c r="I81" s="12">
        <f t="shared" si="2"/>
        <v>388262203</v>
      </c>
      <c r="J81" s="12"/>
      <c r="K81" s="12">
        <v>38914</v>
      </c>
      <c r="L81" s="12"/>
      <c r="M81" s="12">
        <v>33129771022</v>
      </c>
      <c r="N81" s="12"/>
      <c r="O81" s="12">
        <v>32454417033</v>
      </c>
      <c r="P81" s="12"/>
      <c r="Q81" s="12">
        <f t="shared" si="3"/>
        <v>675353989</v>
      </c>
    </row>
    <row r="82" spans="1:17" x14ac:dyDescent="0.55000000000000004">
      <c r="A82" s="1" t="s">
        <v>107</v>
      </c>
      <c r="C82" s="7">
        <v>138378</v>
      </c>
      <c r="E82" s="12">
        <v>129109422117</v>
      </c>
      <c r="F82" s="12"/>
      <c r="G82" s="12">
        <v>127538615577</v>
      </c>
      <c r="H82" s="12"/>
      <c r="I82" s="12">
        <f t="shared" si="2"/>
        <v>1570806540</v>
      </c>
      <c r="J82" s="12"/>
      <c r="K82" s="12">
        <v>138378</v>
      </c>
      <c r="L82" s="12"/>
      <c r="M82" s="12">
        <v>129109422117</v>
      </c>
      <c r="N82" s="12"/>
      <c r="O82" s="12">
        <v>127524689485</v>
      </c>
      <c r="P82" s="12"/>
      <c r="Q82" s="12">
        <f t="shared" si="3"/>
        <v>1584732632</v>
      </c>
    </row>
    <row r="83" spans="1:17" x14ac:dyDescent="0.55000000000000004">
      <c r="A83" s="1" t="s">
        <v>158</v>
      </c>
      <c r="C83" s="7">
        <v>28237</v>
      </c>
      <c r="E83" s="12">
        <v>27515046326</v>
      </c>
      <c r="F83" s="12"/>
      <c r="G83" s="12">
        <v>27036374766</v>
      </c>
      <c r="H83" s="12"/>
      <c r="I83" s="12">
        <f t="shared" si="2"/>
        <v>478671560</v>
      </c>
      <c r="J83" s="12"/>
      <c r="K83" s="12">
        <v>28237</v>
      </c>
      <c r="L83" s="12"/>
      <c r="M83" s="12">
        <v>27515046326</v>
      </c>
      <c r="N83" s="12"/>
      <c r="O83" s="12">
        <v>26030896287</v>
      </c>
      <c r="P83" s="12"/>
      <c r="Q83" s="12">
        <f t="shared" si="3"/>
        <v>1484150039</v>
      </c>
    </row>
    <row r="84" spans="1:17" x14ac:dyDescent="0.55000000000000004">
      <c r="A84" s="1" t="s">
        <v>161</v>
      </c>
      <c r="C84" s="7">
        <v>4741</v>
      </c>
      <c r="E84" s="12">
        <v>4461263996</v>
      </c>
      <c r="F84" s="12"/>
      <c r="G84" s="12">
        <v>4378088747</v>
      </c>
      <c r="H84" s="12"/>
      <c r="I84" s="12">
        <f t="shared" si="2"/>
        <v>83175249</v>
      </c>
      <c r="J84" s="12"/>
      <c r="K84" s="12">
        <v>4741</v>
      </c>
      <c r="L84" s="12"/>
      <c r="M84" s="12">
        <v>4461263996</v>
      </c>
      <c r="N84" s="12"/>
      <c r="O84" s="12">
        <v>4367252417</v>
      </c>
      <c r="P84" s="12"/>
      <c r="Q84" s="12">
        <f t="shared" si="3"/>
        <v>94011579</v>
      </c>
    </row>
    <row r="85" spans="1:17" x14ac:dyDescent="0.55000000000000004">
      <c r="A85" s="1" t="s">
        <v>125</v>
      </c>
      <c r="C85" s="7">
        <v>125511</v>
      </c>
      <c r="E85" s="12">
        <v>105252266730</v>
      </c>
      <c r="F85" s="12"/>
      <c r="G85" s="12">
        <v>104404823901</v>
      </c>
      <c r="H85" s="12"/>
      <c r="I85" s="12">
        <f t="shared" si="2"/>
        <v>847442829</v>
      </c>
      <c r="J85" s="12"/>
      <c r="K85" s="12">
        <v>125511</v>
      </c>
      <c r="L85" s="12"/>
      <c r="M85" s="12">
        <v>105252266730</v>
      </c>
      <c r="N85" s="12"/>
      <c r="O85" s="12">
        <v>104128338417</v>
      </c>
      <c r="P85" s="12"/>
      <c r="Q85" s="12">
        <f t="shared" si="3"/>
        <v>1123928313</v>
      </c>
    </row>
    <row r="86" spans="1:17" x14ac:dyDescent="0.55000000000000004">
      <c r="A86" s="1" t="s">
        <v>119</v>
      </c>
      <c r="C86" s="7">
        <v>10000</v>
      </c>
      <c r="E86" s="12">
        <v>8599021144</v>
      </c>
      <c r="F86" s="12"/>
      <c r="G86" s="12">
        <v>8406686011</v>
      </c>
      <c r="H86" s="12"/>
      <c r="I86" s="12">
        <f t="shared" si="2"/>
        <v>192335133</v>
      </c>
      <c r="J86" s="12"/>
      <c r="K86" s="12">
        <v>10000</v>
      </c>
      <c r="L86" s="12"/>
      <c r="M86" s="12">
        <v>8599021144</v>
      </c>
      <c r="N86" s="12"/>
      <c r="O86" s="12">
        <v>8064488046</v>
      </c>
      <c r="P86" s="12"/>
      <c r="Q86" s="12">
        <f t="shared" si="3"/>
        <v>534533098</v>
      </c>
    </row>
    <row r="87" spans="1:17" x14ac:dyDescent="0.55000000000000004">
      <c r="A87" s="1" t="s">
        <v>116</v>
      </c>
      <c r="C87" s="7">
        <v>19665</v>
      </c>
      <c r="E87" s="12">
        <v>17183898203</v>
      </c>
      <c r="F87" s="12"/>
      <c r="G87" s="12">
        <v>16835660199</v>
      </c>
      <c r="H87" s="12"/>
      <c r="I87" s="12">
        <f t="shared" si="2"/>
        <v>348238004</v>
      </c>
      <c r="J87" s="12"/>
      <c r="K87" s="12">
        <v>19665</v>
      </c>
      <c r="L87" s="12"/>
      <c r="M87" s="12">
        <v>17183898203</v>
      </c>
      <c r="N87" s="12"/>
      <c r="O87" s="12">
        <v>16422526277</v>
      </c>
      <c r="P87" s="12"/>
      <c r="Q87" s="12">
        <f t="shared" si="3"/>
        <v>761371926</v>
      </c>
    </row>
    <row r="88" spans="1:17" x14ac:dyDescent="0.55000000000000004">
      <c r="A88" s="1" t="s">
        <v>110</v>
      </c>
      <c r="C88" s="7">
        <v>141124</v>
      </c>
      <c r="E88" s="12">
        <v>129687368651</v>
      </c>
      <c r="F88" s="12"/>
      <c r="G88" s="12">
        <v>127820905570</v>
      </c>
      <c r="H88" s="12"/>
      <c r="I88" s="12">
        <f t="shared" si="2"/>
        <v>1866463081</v>
      </c>
      <c r="J88" s="12"/>
      <c r="K88" s="12">
        <v>141124</v>
      </c>
      <c r="L88" s="12"/>
      <c r="M88" s="12">
        <v>129687368651</v>
      </c>
      <c r="N88" s="12"/>
      <c r="O88" s="12">
        <v>126499399009</v>
      </c>
      <c r="P88" s="12"/>
      <c r="Q88" s="12">
        <f t="shared" si="3"/>
        <v>3187969642</v>
      </c>
    </row>
    <row r="89" spans="1:17" x14ac:dyDescent="0.55000000000000004">
      <c r="A89" s="1" t="s">
        <v>104</v>
      </c>
      <c r="C89" s="7">
        <v>13930</v>
      </c>
      <c r="E89" s="12">
        <v>13040406437</v>
      </c>
      <c r="F89" s="12"/>
      <c r="G89" s="12">
        <v>12775700844</v>
      </c>
      <c r="H89" s="12"/>
      <c r="I89" s="12">
        <f t="shared" si="2"/>
        <v>264705593</v>
      </c>
      <c r="J89" s="12"/>
      <c r="K89" s="12">
        <v>13930</v>
      </c>
      <c r="L89" s="12"/>
      <c r="M89" s="12">
        <v>13040406437</v>
      </c>
      <c r="N89" s="12"/>
      <c r="O89" s="12">
        <v>12284520577</v>
      </c>
      <c r="P89" s="12"/>
      <c r="Q89" s="12">
        <f t="shared" si="3"/>
        <v>755885860</v>
      </c>
    </row>
    <row r="90" spans="1:17" x14ac:dyDescent="0.55000000000000004">
      <c r="A90" s="1" t="s">
        <v>128</v>
      </c>
      <c r="C90" s="7">
        <v>113861</v>
      </c>
      <c r="E90" s="12">
        <v>95489182387</v>
      </c>
      <c r="F90" s="12"/>
      <c r="G90" s="12">
        <v>94280829496</v>
      </c>
      <c r="H90" s="12"/>
      <c r="I90" s="12">
        <f t="shared" si="2"/>
        <v>1208352891</v>
      </c>
      <c r="J90" s="12"/>
      <c r="K90" s="12">
        <v>113861</v>
      </c>
      <c r="L90" s="12"/>
      <c r="M90" s="12">
        <v>95489182387</v>
      </c>
      <c r="N90" s="12"/>
      <c r="O90" s="12">
        <v>93933412476</v>
      </c>
      <c r="P90" s="12"/>
      <c r="Q90" s="12">
        <f t="shared" si="3"/>
        <v>1555769911</v>
      </c>
    </row>
    <row r="91" spans="1:17" x14ac:dyDescent="0.55000000000000004">
      <c r="A91" s="1" t="s">
        <v>134</v>
      </c>
      <c r="C91" s="7">
        <v>126277</v>
      </c>
      <c r="E91" s="12">
        <v>103712324322</v>
      </c>
      <c r="F91" s="12"/>
      <c r="G91" s="12">
        <v>102793764762</v>
      </c>
      <c r="H91" s="12"/>
      <c r="I91" s="12">
        <f t="shared" si="2"/>
        <v>918559560</v>
      </c>
      <c r="J91" s="12"/>
      <c r="K91" s="12">
        <v>126277</v>
      </c>
      <c r="L91" s="12"/>
      <c r="M91" s="12">
        <v>103712324322</v>
      </c>
      <c r="N91" s="12"/>
      <c r="O91" s="12">
        <v>102472133623</v>
      </c>
      <c r="P91" s="12"/>
      <c r="Q91" s="12">
        <f t="shared" si="3"/>
        <v>1240190699</v>
      </c>
    </row>
    <row r="92" spans="1:17" x14ac:dyDescent="0.55000000000000004">
      <c r="A92" s="1" t="s">
        <v>146</v>
      </c>
      <c r="C92" s="7">
        <v>161698</v>
      </c>
      <c r="E92" s="12">
        <v>124309967497</v>
      </c>
      <c r="F92" s="12"/>
      <c r="G92" s="12">
        <v>123256852302</v>
      </c>
      <c r="H92" s="12"/>
      <c r="I92" s="12">
        <f t="shared" si="2"/>
        <v>1053115195</v>
      </c>
      <c r="J92" s="12"/>
      <c r="K92" s="12">
        <v>161698</v>
      </c>
      <c r="L92" s="12"/>
      <c r="M92" s="12">
        <v>124309967497</v>
      </c>
      <c r="N92" s="12"/>
      <c r="O92" s="12">
        <v>122942159351</v>
      </c>
      <c r="P92" s="12"/>
      <c r="Q92" s="12">
        <f t="shared" si="3"/>
        <v>1367808146</v>
      </c>
    </row>
    <row r="93" spans="1:17" x14ac:dyDescent="0.55000000000000004">
      <c r="A93" s="1" t="s">
        <v>149</v>
      </c>
      <c r="C93" s="7">
        <v>10000</v>
      </c>
      <c r="E93" s="12">
        <v>7604121503</v>
      </c>
      <c r="F93" s="12"/>
      <c r="G93" s="12">
        <v>7411886352</v>
      </c>
      <c r="H93" s="12"/>
      <c r="I93" s="12">
        <f t="shared" si="2"/>
        <v>192235151</v>
      </c>
      <c r="J93" s="12"/>
      <c r="K93" s="12">
        <v>10000</v>
      </c>
      <c r="L93" s="12"/>
      <c r="M93" s="12">
        <v>7604121503</v>
      </c>
      <c r="N93" s="12"/>
      <c r="O93" s="12">
        <v>7081416260</v>
      </c>
      <c r="P93" s="12"/>
      <c r="Q93" s="12">
        <f t="shared" si="3"/>
        <v>522705243</v>
      </c>
    </row>
    <row r="94" spans="1:17" x14ac:dyDescent="0.55000000000000004">
      <c r="A94" s="1" t="s">
        <v>152</v>
      </c>
      <c r="C94" s="7">
        <v>367</v>
      </c>
      <c r="E94" s="12">
        <v>273785215</v>
      </c>
      <c r="F94" s="12"/>
      <c r="G94" s="12">
        <v>266750366</v>
      </c>
      <c r="H94" s="12"/>
      <c r="I94" s="12">
        <f t="shared" si="2"/>
        <v>7034849</v>
      </c>
      <c r="J94" s="12"/>
      <c r="K94" s="12">
        <v>367</v>
      </c>
      <c r="L94" s="12"/>
      <c r="M94" s="12">
        <v>273785215</v>
      </c>
      <c r="N94" s="12"/>
      <c r="O94" s="12">
        <v>254486348</v>
      </c>
      <c r="P94" s="12"/>
      <c r="Q94" s="12">
        <f t="shared" si="3"/>
        <v>19298867</v>
      </c>
    </row>
    <row r="95" spans="1:17" x14ac:dyDescent="0.55000000000000004">
      <c r="A95" s="1" t="s">
        <v>137</v>
      </c>
      <c r="C95" s="7">
        <v>3889</v>
      </c>
      <c r="E95" s="12">
        <v>3183510522</v>
      </c>
      <c r="F95" s="12"/>
      <c r="G95" s="12">
        <v>3108244793</v>
      </c>
      <c r="H95" s="12"/>
      <c r="I95" s="12">
        <f t="shared" si="2"/>
        <v>75265729</v>
      </c>
      <c r="J95" s="12"/>
      <c r="K95" s="12">
        <v>3889</v>
      </c>
      <c r="L95" s="12"/>
      <c r="M95" s="12">
        <v>3183510522</v>
      </c>
      <c r="N95" s="12"/>
      <c r="O95" s="12">
        <v>2972309996</v>
      </c>
      <c r="P95" s="12"/>
      <c r="Q95" s="12">
        <f t="shared" si="3"/>
        <v>211200526</v>
      </c>
    </row>
    <row r="96" spans="1:17" x14ac:dyDescent="0.55000000000000004">
      <c r="A96" s="1" t="s">
        <v>179</v>
      </c>
      <c r="C96" s="7">
        <v>1000000</v>
      </c>
      <c r="E96" s="12">
        <v>935240456945</v>
      </c>
      <c r="F96" s="12"/>
      <c r="G96" s="12">
        <v>934810000000</v>
      </c>
      <c r="H96" s="12"/>
      <c r="I96" s="12">
        <f t="shared" si="2"/>
        <v>430456945</v>
      </c>
      <c r="J96" s="12"/>
      <c r="K96" s="12">
        <v>1000000</v>
      </c>
      <c r="L96" s="12"/>
      <c r="M96" s="12">
        <v>935240456937</v>
      </c>
      <c r="N96" s="12"/>
      <c r="O96" s="12">
        <v>934810000000</v>
      </c>
      <c r="P96" s="12"/>
      <c r="Q96" s="12">
        <f t="shared" si="3"/>
        <v>430456937</v>
      </c>
    </row>
    <row r="97" spans="1:17" x14ac:dyDescent="0.55000000000000004">
      <c r="A97" s="1" t="s">
        <v>170</v>
      </c>
      <c r="C97" s="7">
        <v>0</v>
      </c>
      <c r="E97" s="12">
        <v>0</v>
      </c>
      <c r="F97" s="12"/>
      <c r="G97" s="12">
        <v>0</v>
      </c>
      <c r="H97" s="12"/>
      <c r="I97" s="12">
        <f t="shared" si="2"/>
        <v>0</v>
      </c>
      <c r="J97" s="12"/>
      <c r="K97" s="12">
        <v>600000</v>
      </c>
      <c r="L97" s="12"/>
      <c r="M97" s="12">
        <v>599890050226</v>
      </c>
      <c r="N97" s="12"/>
      <c r="O97" s="12">
        <v>599890650108</v>
      </c>
      <c r="P97" s="12"/>
      <c r="Q97" s="12">
        <f t="shared" si="3"/>
        <v>-599882</v>
      </c>
    </row>
    <row r="98" spans="1:17" x14ac:dyDescent="0.55000000000000004">
      <c r="A98" s="1" t="s">
        <v>100</v>
      </c>
      <c r="C98" s="7">
        <v>0</v>
      </c>
      <c r="E98" s="12">
        <v>0</v>
      </c>
      <c r="F98" s="12"/>
      <c r="G98" s="12">
        <v>428522317</v>
      </c>
      <c r="H98" s="12"/>
      <c r="I98" s="12">
        <f t="shared" si="2"/>
        <v>-428522317</v>
      </c>
      <c r="J98" s="12"/>
      <c r="K98" s="12">
        <v>0</v>
      </c>
      <c r="L98" s="12"/>
      <c r="M98" s="12">
        <v>0</v>
      </c>
      <c r="N98" s="12"/>
      <c r="O98" s="12">
        <v>0</v>
      </c>
      <c r="P98" s="12"/>
      <c r="Q98" s="12">
        <f t="shared" si="3"/>
        <v>0</v>
      </c>
    </row>
    <row r="99" spans="1:17" x14ac:dyDescent="0.55000000000000004">
      <c r="A99" s="1" t="s">
        <v>113</v>
      </c>
      <c r="C99" s="7">
        <v>0</v>
      </c>
      <c r="E99" s="12">
        <v>0</v>
      </c>
      <c r="F99" s="12"/>
      <c r="G99" s="12">
        <v>335059260</v>
      </c>
      <c r="H99" s="12"/>
      <c r="I99" s="12">
        <f t="shared" si="2"/>
        <v>-335059260</v>
      </c>
      <c r="J99" s="12"/>
      <c r="K99" s="12">
        <v>0</v>
      </c>
      <c r="L99" s="12"/>
      <c r="M99" s="12">
        <v>0</v>
      </c>
      <c r="N99" s="12"/>
      <c r="O99" s="12">
        <v>0</v>
      </c>
      <c r="P99" s="12"/>
      <c r="Q99" s="12">
        <f t="shared" si="3"/>
        <v>0</v>
      </c>
    </row>
    <row r="100" spans="1:17" x14ac:dyDescent="0.55000000000000004">
      <c r="A100" s="1" t="s">
        <v>155</v>
      </c>
      <c r="C100" s="7">
        <v>0</v>
      </c>
      <c r="E100" s="12">
        <v>0</v>
      </c>
      <c r="F100" s="12"/>
      <c r="G100" s="12">
        <v>324211226</v>
      </c>
      <c r="H100" s="12"/>
      <c r="I100" s="12">
        <f t="shared" si="2"/>
        <v>-324211226</v>
      </c>
      <c r="J100" s="12"/>
      <c r="K100" s="12">
        <v>0</v>
      </c>
      <c r="L100" s="12"/>
      <c r="M100" s="12">
        <v>0</v>
      </c>
      <c r="N100" s="12"/>
      <c r="O100" s="12">
        <v>0</v>
      </c>
      <c r="P100" s="12"/>
      <c r="Q100" s="12">
        <f t="shared" si="3"/>
        <v>0</v>
      </c>
    </row>
    <row r="101" spans="1:17" x14ac:dyDescent="0.55000000000000004">
      <c r="A101" s="1" t="s">
        <v>167</v>
      </c>
      <c r="C101" s="7">
        <v>0</v>
      </c>
      <c r="E101" s="12">
        <v>0</v>
      </c>
      <c r="F101" s="12"/>
      <c r="G101" s="12">
        <v>-399928</v>
      </c>
      <c r="H101" s="12"/>
      <c r="I101" s="12">
        <f>E101-G101</f>
        <v>399928</v>
      </c>
      <c r="J101" s="12"/>
      <c r="K101" s="12">
        <v>0</v>
      </c>
      <c r="L101" s="12"/>
      <c r="M101" s="12">
        <v>0</v>
      </c>
      <c r="N101" s="12"/>
      <c r="O101" s="12">
        <v>0</v>
      </c>
      <c r="P101" s="12"/>
      <c r="Q101" s="12">
        <f t="shared" si="3"/>
        <v>0</v>
      </c>
    </row>
    <row r="102" spans="1:17" ht="24.75" thickBot="1" x14ac:dyDescent="0.6">
      <c r="E102" s="17">
        <f>SUM(E8:E101)</f>
        <v>28551744884545</v>
      </c>
      <c r="F102" s="12"/>
      <c r="G102" s="17">
        <f>SUM(G8:G101)</f>
        <v>24335449492792</v>
      </c>
      <c r="H102" s="12"/>
      <c r="I102" s="17">
        <f>SUM(I8:I101)</f>
        <v>4216295391753</v>
      </c>
      <c r="J102" s="12"/>
      <c r="K102" s="12"/>
      <c r="L102" s="12"/>
      <c r="M102" s="17">
        <f>SUM(M8:M101)</f>
        <v>29151634934763</v>
      </c>
      <c r="N102" s="12"/>
      <c r="O102" s="17">
        <f>SUM(O8:O101)</f>
        <v>21674120019689</v>
      </c>
      <c r="P102" s="12"/>
      <c r="Q102" s="17">
        <f>SUM(Q8:Q101)</f>
        <v>7477514915074</v>
      </c>
    </row>
    <row r="103" spans="1:17" ht="24.75" thickTop="1" x14ac:dyDescent="0.55000000000000004"/>
    <row r="104" spans="1:17" x14ac:dyDescent="0.55000000000000004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x14ac:dyDescent="0.55000000000000004">
      <c r="G105" s="3"/>
      <c r="I105" s="3"/>
      <c r="O105" s="3"/>
      <c r="Q105" s="3"/>
    </row>
    <row r="106" spans="1:17" x14ac:dyDescent="0.55000000000000004">
      <c r="G106" s="3"/>
      <c r="H106" s="3"/>
      <c r="I106" s="3"/>
      <c r="O106" s="3"/>
      <c r="P106" s="3"/>
      <c r="Q106" s="3"/>
    </row>
    <row r="108" spans="1:17" x14ac:dyDescent="0.55000000000000004"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x14ac:dyDescent="0.55000000000000004">
      <c r="G109" s="3"/>
      <c r="I109" s="3"/>
      <c r="O109" s="3"/>
      <c r="Q109" s="3"/>
    </row>
    <row r="110" spans="1:17" x14ac:dyDescent="0.55000000000000004">
      <c r="G110" s="3"/>
      <c r="H110" s="3"/>
      <c r="I110" s="3"/>
      <c r="O110" s="3"/>
      <c r="P110" s="3"/>
      <c r="Q11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2021-08-28T09:34:38Z</dcterms:created>
  <dcterms:modified xsi:type="dcterms:W3CDTF">2021-08-31T12:53:23Z</dcterms:modified>
</cp:coreProperties>
</file>