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اردیبهشت99\تارنما\"/>
    </mc:Choice>
  </mc:AlternateContent>
  <xr:revisionPtr revIDLastSave="0" documentId="13_ncr:1_{95A505E3-19E7-45F3-B104-167F140124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9" i="15"/>
  <c r="C11" i="15"/>
  <c r="E10" i="15" s="1"/>
  <c r="G9" i="13"/>
  <c r="I10" i="13"/>
  <c r="K9" i="13" s="1"/>
  <c r="E10" i="13"/>
  <c r="G8" i="13" s="1"/>
  <c r="G10" i="13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8" i="12"/>
  <c r="Q46" i="12"/>
  <c r="O46" i="12"/>
  <c r="M46" i="12"/>
  <c r="K46" i="12"/>
  <c r="G46" i="12"/>
  <c r="E46" i="12"/>
  <c r="C46" i="12"/>
  <c r="S9" i="11"/>
  <c r="S12" i="11"/>
  <c r="S16" i="11"/>
  <c r="S20" i="11"/>
  <c r="S24" i="11"/>
  <c r="S28" i="11"/>
  <c r="S32" i="11"/>
  <c r="S36" i="11"/>
  <c r="S37" i="11"/>
  <c r="S38" i="11"/>
  <c r="S39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6" i="11"/>
  <c r="S57" i="11"/>
  <c r="S60" i="11"/>
  <c r="S62" i="11"/>
  <c r="S63" i="11"/>
  <c r="S64" i="11"/>
  <c r="S65" i="11"/>
  <c r="O10" i="11"/>
  <c r="S10" i="11" s="1"/>
  <c r="O11" i="11"/>
  <c r="S11" i="11" s="1"/>
  <c r="O12" i="11"/>
  <c r="O13" i="11"/>
  <c r="S13" i="11" s="1"/>
  <c r="O14" i="11"/>
  <c r="S14" i="11" s="1"/>
  <c r="O15" i="11"/>
  <c r="S15" i="11" s="1"/>
  <c r="O16" i="11"/>
  <c r="O17" i="11"/>
  <c r="S17" i="11" s="1"/>
  <c r="O18" i="11"/>
  <c r="S18" i="11" s="1"/>
  <c r="O19" i="11"/>
  <c r="S19" i="11" s="1"/>
  <c r="O20" i="11"/>
  <c r="O21" i="11"/>
  <c r="S21" i="11" s="1"/>
  <c r="O22" i="11"/>
  <c r="S22" i="11" s="1"/>
  <c r="O23" i="11"/>
  <c r="S23" i="11" s="1"/>
  <c r="O24" i="11"/>
  <c r="O25" i="11"/>
  <c r="S25" i="11" s="1"/>
  <c r="O26" i="11"/>
  <c r="S26" i="11" s="1"/>
  <c r="O27" i="11"/>
  <c r="S27" i="11" s="1"/>
  <c r="O28" i="11"/>
  <c r="O29" i="11"/>
  <c r="S29" i="11" s="1"/>
  <c r="O30" i="11"/>
  <c r="S30" i="11" s="1"/>
  <c r="O31" i="11"/>
  <c r="S31" i="11" s="1"/>
  <c r="O33" i="11"/>
  <c r="S33" i="11" s="1"/>
  <c r="O34" i="11"/>
  <c r="S34" i="11" s="1"/>
  <c r="O35" i="11"/>
  <c r="S35" i="11" s="1"/>
  <c r="O40" i="11"/>
  <c r="S40" i="11" s="1"/>
  <c r="O48" i="11"/>
  <c r="O55" i="11"/>
  <c r="S55" i="11" s="1"/>
  <c r="O58" i="11"/>
  <c r="S58" i="11" s="1"/>
  <c r="O59" i="11"/>
  <c r="S59" i="11" s="1"/>
  <c r="O61" i="11"/>
  <c r="S61" i="11" s="1"/>
  <c r="O66" i="11"/>
  <c r="S66" i="11" s="1"/>
  <c r="O67" i="11"/>
  <c r="S67" i="11" s="1"/>
  <c r="O68" i="11"/>
  <c r="S68" i="11" s="1"/>
  <c r="O69" i="11"/>
  <c r="S69" i="11" s="1"/>
  <c r="O70" i="11"/>
  <c r="S70" i="11" s="1"/>
  <c r="O71" i="11"/>
  <c r="S71" i="11" s="1"/>
  <c r="O72" i="11"/>
  <c r="S72" i="11" s="1"/>
  <c r="O73" i="11"/>
  <c r="S73" i="11" s="1"/>
  <c r="O74" i="11"/>
  <c r="S74" i="11" s="1"/>
  <c r="O75" i="11"/>
  <c r="S75" i="11" s="1"/>
  <c r="O76" i="11"/>
  <c r="S76" i="11" s="1"/>
  <c r="O77" i="11"/>
  <c r="S77" i="11" s="1"/>
  <c r="O78" i="11"/>
  <c r="S78" i="11" s="1"/>
  <c r="O8" i="11"/>
  <c r="I9" i="11"/>
  <c r="I12" i="11"/>
  <c r="I13" i="11"/>
  <c r="I16" i="11"/>
  <c r="I17" i="11"/>
  <c r="I20" i="11"/>
  <c r="I21" i="11"/>
  <c r="I24" i="11"/>
  <c r="I25" i="11"/>
  <c r="I28" i="11"/>
  <c r="I29" i="11"/>
  <c r="I32" i="11"/>
  <c r="I33" i="11"/>
  <c r="I36" i="11"/>
  <c r="I37" i="11"/>
  <c r="I38" i="11"/>
  <c r="I39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6" i="11"/>
  <c r="I57" i="11"/>
  <c r="I60" i="11"/>
  <c r="I61" i="11"/>
  <c r="I62" i="11"/>
  <c r="I63" i="11"/>
  <c r="I64" i="11"/>
  <c r="I65" i="11"/>
  <c r="I69" i="11"/>
  <c r="I73" i="11"/>
  <c r="E10" i="11"/>
  <c r="I10" i="11" s="1"/>
  <c r="E11" i="11"/>
  <c r="I11" i="11" s="1"/>
  <c r="E12" i="11"/>
  <c r="E13" i="11"/>
  <c r="E14" i="11"/>
  <c r="I14" i="11" s="1"/>
  <c r="E15" i="11"/>
  <c r="I15" i="11" s="1"/>
  <c r="E16" i="11"/>
  <c r="E17" i="11"/>
  <c r="E18" i="11"/>
  <c r="I18" i="11" s="1"/>
  <c r="E19" i="11"/>
  <c r="I19" i="11" s="1"/>
  <c r="E20" i="11"/>
  <c r="E21" i="11"/>
  <c r="E22" i="11"/>
  <c r="I22" i="11" s="1"/>
  <c r="E23" i="11"/>
  <c r="I23" i="11" s="1"/>
  <c r="E24" i="11"/>
  <c r="E25" i="11"/>
  <c r="E26" i="11"/>
  <c r="I26" i="11" s="1"/>
  <c r="E27" i="11"/>
  <c r="I27" i="11" s="1"/>
  <c r="E28" i="11"/>
  <c r="E29" i="11"/>
  <c r="E30" i="11"/>
  <c r="I30" i="11" s="1"/>
  <c r="E31" i="11"/>
  <c r="I31" i="11" s="1"/>
  <c r="E33" i="11"/>
  <c r="E34" i="11"/>
  <c r="I34" i="11" s="1"/>
  <c r="E35" i="11"/>
  <c r="I35" i="11" s="1"/>
  <c r="E40" i="11"/>
  <c r="I40" i="11" s="1"/>
  <c r="E48" i="11"/>
  <c r="E55" i="11"/>
  <c r="I55" i="11" s="1"/>
  <c r="E58" i="11"/>
  <c r="I58" i="11" s="1"/>
  <c r="E59" i="11"/>
  <c r="I59" i="11" s="1"/>
  <c r="E61" i="11"/>
  <c r="E66" i="11"/>
  <c r="I66" i="11" s="1"/>
  <c r="E67" i="11"/>
  <c r="I67" i="11" s="1"/>
  <c r="E68" i="11"/>
  <c r="I68" i="11" s="1"/>
  <c r="E69" i="11"/>
  <c r="E70" i="11"/>
  <c r="I70" i="11" s="1"/>
  <c r="E71" i="11"/>
  <c r="I71" i="11" s="1"/>
  <c r="E72" i="11"/>
  <c r="I72" i="11" s="1"/>
  <c r="E73" i="11"/>
  <c r="E74" i="11"/>
  <c r="I74" i="11" s="1"/>
  <c r="E75" i="11"/>
  <c r="I75" i="11" s="1"/>
  <c r="E76" i="11"/>
  <c r="I76" i="11" s="1"/>
  <c r="E77" i="11"/>
  <c r="I77" i="11" s="1"/>
  <c r="E78" i="11"/>
  <c r="I78" i="11" s="1"/>
  <c r="E8" i="11"/>
  <c r="Q79" i="11"/>
  <c r="M79" i="11"/>
  <c r="G79" i="11"/>
  <c r="C79" i="11"/>
  <c r="Q83" i="10"/>
  <c r="O83" i="10"/>
  <c r="M83" i="10"/>
  <c r="I83" i="10"/>
  <c r="G83" i="10"/>
  <c r="E83" i="10"/>
  <c r="Q45" i="9"/>
  <c r="O79" i="11" l="1"/>
  <c r="S8" i="11"/>
  <c r="E79" i="11"/>
  <c r="I8" i="11"/>
  <c r="E8" i="15"/>
  <c r="K8" i="13"/>
  <c r="K10" i="13" s="1"/>
  <c r="E7" i="15"/>
  <c r="E11" i="15" s="1"/>
  <c r="I46" i="12"/>
  <c r="S46" i="8"/>
  <c r="Q46" i="8"/>
  <c r="O46" i="8"/>
  <c r="M46" i="8"/>
  <c r="K46" i="8"/>
  <c r="I46" i="8"/>
  <c r="Q16" i="7"/>
  <c r="S16" i="7"/>
  <c r="O16" i="7"/>
  <c r="M16" i="7"/>
  <c r="K16" i="7"/>
  <c r="I16" i="7"/>
  <c r="S11" i="6"/>
  <c r="Q11" i="6"/>
  <c r="O11" i="6"/>
  <c r="M11" i="6"/>
  <c r="K11" i="6"/>
  <c r="AK31" i="3"/>
  <c r="AI31" i="3"/>
  <c r="AG31" i="3"/>
  <c r="AA31" i="3"/>
  <c r="W31" i="3"/>
  <c r="S31" i="3"/>
  <c r="Q31" i="3"/>
  <c r="Y56" i="1"/>
  <c r="W56" i="1"/>
  <c r="U56" i="1"/>
  <c r="O56" i="1"/>
  <c r="K56" i="1"/>
  <c r="G56" i="1"/>
  <c r="E56" i="1"/>
  <c r="Q75" i="9"/>
  <c r="O75" i="9"/>
  <c r="M75" i="9"/>
  <c r="I75" i="9"/>
  <c r="G75" i="9"/>
  <c r="E75" i="9"/>
  <c r="I79" i="11" l="1"/>
  <c r="S79" i="11"/>
  <c r="U72" i="11" l="1"/>
  <c r="U77" i="11"/>
  <c r="U33" i="11"/>
  <c r="U46" i="11"/>
  <c r="U9" i="11"/>
  <c r="U40" i="11"/>
  <c r="U19" i="11"/>
  <c r="U60" i="11"/>
  <c r="U41" i="11"/>
  <c r="U35" i="11"/>
  <c r="U18" i="11"/>
  <c r="U57" i="11"/>
  <c r="U39" i="11"/>
  <c r="U66" i="11"/>
  <c r="U25" i="11"/>
  <c r="U63" i="11"/>
  <c r="U43" i="11"/>
  <c r="U75" i="11"/>
  <c r="U73" i="11"/>
  <c r="U62" i="11"/>
  <c r="U42" i="11"/>
  <c r="U31" i="11"/>
  <c r="U15" i="11"/>
  <c r="U53" i="11"/>
  <c r="U36" i="11"/>
  <c r="U30" i="11"/>
  <c r="U14" i="11"/>
  <c r="U52" i="11"/>
  <c r="U32" i="11"/>
  <c r="U71" i="11"/>
  <c r="U78" i="11"/>
  <c r="U55" i="11"/>
  <c r="U21" i="11"/>
  <c r="U56" i="11"/>
  <c r="U38" i="11"/>
  <c r="U58" i="11"/>
  <c r="U69" i="11"/>
  <c r="U54" i="11"/>
  <c r="U37" i="11"/>
  <c r="U68" i="11"/>
  <c r="U27" i="11"/>
  <c r="U11" i="11"/>
  <c r="U49" i="11"/>
  <c r="U20" i="11"/>
  <c r="U26" i="11"/>
  <c r="U10" i="11"/>
  <c r="U48" i="11"/>
  <c r="U16" i="11"/>
  <c r="U74" i="11"/>
  <c r="U34" i="11"/>
  <c r="U17" i="11"/>
  <c r="U51" i="11"/>
  <c r="U28" i="11"/>
  <c r="U76" i="11"/>
  <c r="U61" i="11"/>
  <c r="U50" i="11"/>
  <c r="U24" i="11"/>
  <c r="U59" i="11"/>
  <c r="U23" i="11"/>
  <c r="U65" i="11"/>
  <c r="U45" i="11"/>
  <c r="U67" i="11"/>
  <c r="U22" i="11"/>
  <c r="U64" i="11"/>
  <c r="U44" i="11"/>
  <c r="U70" i="11"/>
  <c r="U29" i="11"/>
  <c r="U13" i="11"/>
  <c r="U47" i="11"/>
  <c r="U12" i="11"/>
  <c r="K48" i="11"/>
  <c r="K64" i="11"/>
  <c r="K41" i="11"/>
  <c r="K49" i="11"/>
  <c r="K57" i="11"/>
  <c r="K65" i="11"/>
  <c r="K73" i="11"/>
  <c r="K60" i="11"/>
  <c r="K76" i="11"/>
  <c r="K9" i="11"/>
  <c r="K32" i="11"/>
  <c r="K40" i="11"/>
  <c r="K21" i="11"/>
  <c r="K45" i="11"/>
  <c r="K12" i="11"/>
  <c r="K58" i="11"/>
  <c r="K66" i="11"/>
  <c r="K43" i="11"/>
  <c r="K23" i="11"/>
  <c r="K46" i="11"/>
  <c r="K15" i="11"/>
  <c r="K75" i="11"/>
  <c r="K26" i="11"/>
  <c r="K10" i="11"/>
  <c r="K52" i="11"/>
  <c r="K77" i="11"/>
  <c r="K24" i="11"/>
  <c r="K61" i="11"/>
  <c r="K13" i="11"/>
  <c r="K36" i="11"/>
  <c r="K33" i="11"/>
  <c r="K31" i="11"/>
  <c r="K78" i="11"/>
  <c r="K55" i="11"/>
  <c r="K62" i="11"/>
  <c r="K39" i="11"/>
  <c r="K11" i="11"/>
  <c r="K42" i="11"/>
  <c r="K71" i="11"/>
  <c r="K22" i="11"/>
  <c r="K44" i="11"/>
  <c r="K69" i="11"/>
  <c r="K16" i="11"/>
  <c r="K37" i="11"/>
  <c r="K72" i="11"/>
  <c r="K28" i="11"/>
  <c r="K17" i="11"/>
  <c r="K19" i="11"/>
  <c r="K74" i="11"/>
  <c r="K34" i="11"/>
  <c r="K51" i="11"/>
  <c r="K54" i="11"/>
  <c r="K38" i="11"/>
  <c r="K35" i="11"/>
  <c r="K18" i="11"/>
  <c r="K25" i="11"/>
  <c r="K56" i="11"/>
  <c r="K68" i="11"/>
  <c r="K29" i="11"/>
  <c r="K53" i="11"/>
  <c r="K20" i="11"/>
  <c r="K67" i="11"/>
  <c r="K70" i="11"/>
  <c r="K63" i="11"/>
  <c r="K47" i="11"/>
  <c r="K59" i="11"/>
  <c r="K50" i="11"/>
  <c r="K27" i="11"/>
  <c r="K30" i="11"/>
  <c r="K14" i="11"/>
  <c r="U8" i="11"/>
  <c r="K8" i="11"/>
  <c r="K79" i="11" l="1"/>
  <c r="U79" i="11"/>
</calcChain>
</file>

<file path=xl/sharedStrings.xml><?xml version="1.0" encoding="utf-8"?>
<sst xmlns="http://schemas.openxmlformats.org/spreadsheetml/2006/main" count="907" uniqueCount="270">
  <si>
    <t>صندوق سرمایه‌گذاری مشترک پیشتاز</t>
  </si>
  <si>
    <t>صورت وضعیت پورتفوی</t>
  </si>
  <si>
    <t>برای ماه منتهی به 1399/02/31</t>
  </si>
  <si>
    <t>نام شرکت</t>
  </si>
  <si>
    <t>1399/01/31</t>
  </si>
  <si>
    <t>تغییرات طی دوره</t>
  </si>
  <si>
    <t>1399/02/31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</si>
  <si>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</si>
  <si>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</si>
  <si>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</si>
  <si>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</si>
  <si>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</si>
  <si>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</si>
  <si>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</si>
  <si>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</si>
  <si>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</si>
  <si>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باما</t>
  </si>
  <si>
    <t>بانک خاورمیانه</t>
  </si>
  <si>
    <t>بانک ملت</t>
  </si>
  <si>
    <t>پتروشیمی پردیس</t>
  </si>
  <si>
    <t>پتروشیمی جم</t>
  </si>
  <si>
    <t>پتروشیمی خراسان</t>
  </si>
  <si>
    <t>پتروشیمی شازند</t>
  </si>
  <si>
    <t>پتروشیمی‌شیراز</t>
  </si>
  <si>
    <t>پديده شيمي قرن</t>
  </si>
  <si>
    <t>پلی پروپیلن جم - جم پیلن</t>
  </si>
  <si>
    <t>تامين سرمايه بانك ملت</t>
  </si>
  <si>
    <t>تامین سرمایه لوتوس پارسیان</t>
  </si>
  <si>
    <t>تراکتورسازی‌ایران‌</t>
  </si>
  <si>
    <t>تولیدی چدن سازان</t>
  </si>
  <si>
    <t>داروپخش‌ (هلدینگ‌</t>
  </si>
  <si>
    <t>سرمايه گذاري تامين اجتماعي</t>
  </si>
  <si>
    <t>سرمايه گذاري صبا تامين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</si>
  <si>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</si>
  <si>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</si>
  <si>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</si>
  <si>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</si>
  <si>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</si>
  <si>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</si>
  <si>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صادرات</t>
  </si>
  <si>
    <t>سکه تمام بهارتحویلی 1روزه رفاه</t>
  </si>
  <si>
    <t>سیمان خوزستان</t>
  </si>
  <si>
    <t>صنایع پتروشیمی کرمانشاه</t>
  </si>
  <si>
    <t>صنعتی دوده فام</t>
  </si>
  <si>
    <t>فولاد  خوزستان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</si>
  <si>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</si>
  <si>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</si>
  <si>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</si>
  <si>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</si>
  <si>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</si>
  <si>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</si>
  <si>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</si>
  <si>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</si>
  <si>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</si>
  <si>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نفت‌ بهران‌</t>
  </si>
  <si>
    <t>فولاد امیرکبیرکاشان</t>
  </si>
  <si>
    <t>پالایش نفت اصفهان</t>
  </si>
  <si>
    <t>سنگ آهن گهرزمین</t>
  </si>
  <si>
    <t>پالایش نفت تهران</t>
  </si>
  <si>
    <t>شيرپاستوريزه پگاه گيلان</t>
  </si>
  <si>
    <t>پتروشیمی نوری</t>
  </si>
  <si>
    <t>ح . معدنی و صنعتی گل گهر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</si>
  <si>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</si>
  <si>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</si>
  <si>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</si>
  <si>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</si>
  <si>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</si>
  <si>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</si>
  <si>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</si>
  <si>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</si>
  <si>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</si>
  <si>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</si>
  <si>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</si>
  <si>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</si>
  <si>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</si>
  <si>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</si>
  <si>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</si>
  <si>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</si>
  <si>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</si>
  <si>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</si>
  <si>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</si>
  <si>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</si>
  <si>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</si>
  <si>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</si>
  <si>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</si>
  <si>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</si>
  <si>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</si>
  <si>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</si>
  <si>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</si>
  <si>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</si>
  <si>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</si>
  <si>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</si>
  <si>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</si>
  <si>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</si>
  <si>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</si>
  <si>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</si>
  <si>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</si>
  <si>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</si>
  <si>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</si>
  <si>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</si>
  <si>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</si>
  <si>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</si>
  <si>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</si>
  <si>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</si>
  <si>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</si>
  <si>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</si>
  <si>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</si>
  <si>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</si>
  <si>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</si>
  <si>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</si>
  <si>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</si>
  <si>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</si>
  <si>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</si>
  <si>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</si>
  <si>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</si>
  <si>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</si>
  <si>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</si>
  <si>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</si>
  <si>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</si>
  <si>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</si>
  <si>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</si>
  <si>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</si>
  <si>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</si>
  <si>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</si>
  <si>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</si>
  <si>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</si>
  <si>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</si>
  <si>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</si>
  <si>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</si>
  <si>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</si>
  <si>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</si>
  <si>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</si>
  <si>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</si>
  <si>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</si>
  <si>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مرابحه عام دولت1-ش.خ ساير0206</t>
  </si>
  <si>
    <t>1398/12/25</t>
  </si>
  <si>
    <t>1402/06/25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</si>
  <si>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</si>
  <si>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</si>
  <si>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</si>
  <si>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</si>
  <si>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</si>
  <si>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</si>
  <si>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</si>
  <si>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</si>
  <si>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</si>
  <si>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</si>
  <si>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</si>
  <si>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</si>
  <si>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</si>
  <si>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</si>
  <si>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</si>
  <si>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</si>
  <si>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</si>
  <si>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</si>
  <si>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</si>
  <si>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</si>
  <si>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</si>
  <si>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</si>
  <si>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</si>
  <si>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</si>
  <si>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</si>
  <si>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</si>
  <si>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</si>
  <si>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</si>
  <si>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</si>
  <si>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</si>
  <si>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</si>
  <si>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</si>
  <si>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</si>
  <si>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</si>
  <si>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</si>
  <si>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</si>
  <si>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</si>
  <si>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موتوژن‌</t>
  </si>
  <si>
    <t>1398/09/24</t>
  </si>
  <si>
    <t>1398/12/05</t>
  </si>
  <si>
    <t>گروه مپنا (سهامی عام)</t>
  </si>
  <si>
    <t>1398/05/31</t>
  </si>
  <si>
    <t>1398/04/31</t>
  </si>
  <si>
    <t>1399/02/07</t>
  </si>
  <si>
    <t>1398/04/24</t>
  </si>
  <si>
    <t>1398/04/10</t>
  </si>
  <si>
    <t>نیروترانس‌</t>
  </si>
  <si>
    <t>1398/03/07</t>
  </si>
  <si>
    <t>کشتیرانی جمهوری اسلامی ایران</t>
  </si>
  <si>
    <t>1398/07/30</t>
  </si>
  <si>
    <t>1398/04/29</t>
  </si>
  <si>
    <t>1398/04/26</t>
  </si>
  <si>
    <t>1398/04/09</t>
  </si>
  <si>
    <t>توسعه‌ معادن‌ روی‌ ایران‌</t>
  </si>
  <si>
    <t>1398/04/23</t>
  </si>
  <si>
    <t>1398/03/20</t>
  </si>
  <si>
    <t>1398/04/30</t>
  </si>
  <si>
    <t>1398/03/19</t>
  </si>
  <si>
    <t>کالسیمین‌</t>
  </si>
  <si>
    <t>ذغال‌سنگ‌ نگین‌ ط‌بس‌</t>
  </si>
  <si>
    <t>1399/02/23</t>
  </si>
  <si>
    <t>1398/09/28</t>
  </si>
  <si>
    <t>نفت ایرانول</t>
  </si>
  <si>
    <t>1398/05/30</t>
  </si>
  <si>
    <t>1398/03/22</t>
  </si>
  <si>
    <t>1398/04/27</t>
  </si>
  <si>
    <t>همکاران سیستم</t>
  </si>
  <si>
    <t>1398/03/08</t>
  </si>
  <si>
    <t>1398/04/15</t>
  </si>
  <si>
    <t>1399/01/30</t>
  </si>
  <si>
    <t>پتروشیمی پارس</t>
  </si>
  <si>
    <t>1399/02/03</t>
  </si>
  <si>
    <t>1398/03/29</t>
  </si>
  <si>
    <t>1399/02/29</t>
  </si>
  <si>
    <t>1399/02/20</t>
  </si>
  <si>
    <t>1399/02/30</t>
  </si>
  <si>
    <t>بهای فروش</t>
  </si>
  <si>
    <t>ارزش دفتری</t>
  </si>
  <si>
    <t>سود و زیان ناشی از تغییر قیمت</t>
  </si>
  <si>
    <t>آلومینیوم‌ایران‌</t>
  </si>
  <si>
    <t>ح . معدنی‌ املاح‌  ایران‌</t>
  </si>
  <si>
    <t>صنایع پتروشیمی خلیج فارس</t>
  </si>
  <si>
    <t>گروه  صنایع کاغذ پارس</t>
  </si>
  <si>
    <t>اجاره دولت آپرورش-کاردان991118</t>
  </si>
  <si>
    <t>اجاره تامین اجتماعی-سپهر991226</t>
  </si>
  <si>
    <t>اجاره تامین اجتماعی-سپهر000523</t>
  </si>
  <si>
    <t>مرابحه پدیده شیمی قرن990701</t>
  </si>
  <si>
    <t>سود و زیان ناشی از فروش</t>
  </si>
  <si>
    <t>ح .فولاد کاوه جنوب کیش</t>
  </si>
  <si>
    <t>سرمايه گذاري كشاورزي كوثر</t>
  </si>
  <si>
    <t>مخابرات ایران</t>
  </si>
  <si>
    <t>ح . تراکتورسازی‌ایران‌</t>
  </si>
  <si>
    <t>پتروشيمي تندگويان</t>
  </si>
  <si>
    <t>سرمایه‌گذاری صنایع پتروشیمی‌</t>
  </si>
  <si>
    <t>ایران‌ ترانسفو</t>
  </si>
  <si>
    <t>ح . پتروشیمی جم</t>
  </si>
  <si>
    <t>ح . سیمان خوزستان</t>
  </si>
  <si>
    <t>ح . تامین سرمایه لوتوس پارسیان</t>
  </si>
  <si>
    <t>اسنادخزانه-م7بودجه97-980627</t>
  </si>
  <si>
    <t>اسنادخزانه-م4بودجه96-980820</t>
  </si>
  <si>
    <t>اسنادخزانه-م5بودجه97-980523</t>
  </si>
  <si>
    <t>اسنادخزانه-م14بودجه97-980722</t>
  </si>
  <si>
    <t>اسنادخزانه-م8بودجه97-980723</t>
  </si>
  <si>
    <t>اسنادخزانه-م8بودجه96-980411</t>
  </si>
  <si>
    <t>اسنادخزانه-م15بودجه96-980820</t>
  </si>
  <si>
    <t>اجاره دولت مرحله یک1394-981226</t>
  </si>
  <si>
    <t>اسنادخزانه-م10بودجه96-980911</t>
  </si>
  <si>
    <t>اسنادخزانه-م13بودجه96-981016</t>
  </si>
  <si>
    <t>اسنادخزانه-م6بودجه96-980722</t>
  </si>
  <si>
    <t>اسنادخزانه-م9بودجه96-980411</t>
  </si>
  <si>
    <t>اسنادخزانه-م19بودجه97-980827</t>
  </si>
  <si>
    <t>اسنادخزانه-م14بودجه96-981016</t>
  </si>
  <si>
    <t>اسنادخزانه-م12بودجه96-981114</t>
  </si>
  <si>
    <t>اسنادخزانه-م22بودجه96-980523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</si>
  <si>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</si>
  <si>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</si>
  <si>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</si>
  <si>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</si>
  <si>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</si>
  <si>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</si>
  <si>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</si>
  <si>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</si>
  <si>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</si>
  <si>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</si>
  <si>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</si>
  <si>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</si>
  <si>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</si>
  <si>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</si>
  <si>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</si>
  <si>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</si>
  <si>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1399/02/01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</si>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</sst>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3" xfId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9" fontId="2" fillId="0" borderId="0" xfId="1" applyNumberFormat="1" applyFont="1" applyAlignment="1">
      <alignment horizontal="center"/>
    </xf>
    <xf numFmtId="9" fontId="2" fillId="0" borderId="3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476250</xdr:colOff>
      <xdr:row>41</xdr:row>
      <xdr:rowOff>172564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B4FEBD-D0BA-421C-AE11-F5D763403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39250" y="0"/>
          <a:ext cx="6508749" cy="7983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D759-21BB-4833-AFD1-02EC236E5CB8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0"/>
  <sheetViews>
    <sheetView rightToLeft="1" topLeftCell="A64" workbookViewId="0">
      <selection activeCell="O84" sqref="O8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156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7" t="s">
        <v>3</v>
      </c>
      <c r="C6" s="15" t="s">
        <v>158</v>
      </c>
      <c r="D6" s="15" t="s">
        <v>158</v>
      </c>
      <c r="E6" s="15" t="s">
        <v>158</v>
      </c>
      <c r="F6" s="15" t="s">
        <v>158</v>
      </c>
      <c r="G6" s="15" t="s">
        <v>158</v>
      </c>
      <c r="H6" s="15" t="s">
        <v>158</v>
      </c>
      <c r="I6" s="15" t="s">
        <v>158</v>
      </c>
      <c r="J6" s="15" t="s">
        <v>158</v>
      </c>
      <c r="K6" s="15" t="s">
        <v>158</v>
      </c>
      <c r="M6" s="15" t="s">
        <v>159</v>
      </c>
      <c r="N6" s="15" t="s">
        <v>159</v>
      </c>
      <c r="O6" s="15" t="s">
        <v>159</v>
      </c>
      <c r="P6" s="15" t="s">
        <v>159</v>
      </c>
      <c r="Q6" s="15" t="s">
        <v>159</v>
      </c>
      <c r="R6" s="15" t="s">
        <v>159</v>
      </c>
      <c r="S6" s="15" t="s">
        <v>159</v>
      </c>
      <c r="T6" s="15" t="s">
        <v>159</v>
      </c>
      <c r="U6" s="15" t="s">
        <v>159</v>
      </c>
    </row>
    <row r="7" spans="1:21" ht="22.5" x14ac:dyDescent="0.5">
      <c r="A7" s="15" t="s">
        <v>3</v>
      </c>
      <c r="C7" s="16" t="s">
        <v>251</v>
      </c>
      <c r="E7" s="16" t="s">
        <v>252</v>
      </c>
      <c r="G7" s="16" t="s">
        <v>253</v>
      </c>
      <c r="I7" s="16" t="s">
        <v>143</v>
      </c>
      <c r="K7" s="16" t="s">
        <v>254</v>
      </c>
      <c r="M7" s="16" t="s">
        <v>251</v>
      </c>
      <c r="O7" s="16" t="s">
        <v>252</v>
      </c>
      <c r="Q7" s="16" t="s">
        <v>253</v>
      </c>
      <c r="S7" s="16" t="s">
        <v>143</v>
      </c>
      <c r="U7" s="16" t="s">
        <v>254</v>
      </c>
    </row>
    <row r="8" spans="1:21" x14ac:dyDescent="0.5">
      <c r="A8" s="1" t="s">
        <v>53</v>
      </c>
      <c r="C8" s="3">
        <v>0</v>
      </c>
      <c r="E8" s="3">
        <f>VLOOKUP(A8,'درآمد ناشی از تغییر قیمت اوراق '!A:Q,9,0)</f>
        <v>89650070986</v>
      </c>
      <c r="G8" s="3">
        <v>129235694824</v>
      </c>
      <c r="I8" s="3">
        <f>C8+E8+G8</f>
        <v>218885765810</v>
      </c>
      <c r="K8" s="5">
        <f>I8/$I$79</f>
        <v>7.1321105231113721E-2</v>
      </c>
      <c r="M8" s="3">
        <v>5250000000</v>
      </c>
      <c r="O8" s="3">
        <f>VLOOKUP(A8,'درآمد ناشی از تغییر قیمت اوراق '!A:Q,17,0)</f>
        <v>382729605088</v>
      </c>
      <c r="Q8" s="3">
        <v>133710539538</v>
      </c>
      <c r="S8" s="3">
        <f>M8+O8+Q8</f>
        <v>521690144626</v>
      </c>
      <c r="U8" s="5">
        <f>S8/$S$79</f>
        <v>7.0123939010273362E-2</v>
      </c>
    </row>
    <row r="9" spans="1:21" x14ac:dyDescent="0.5">
      <c r="A9" s="1" t="s">
        <v>56</v>
      </c>
      <c r="C9" s="3">
        <v>0</v>
      </c>
      <c r="E9" s="3">
        <v>0</v>
      </c>
      <c r="G9" s="3">
        <v>198808951</v>
      </c>
      <c r="I9" s="3">
        <f t="shared" ref="I9:I72" si="0">C9+E9+G9</f>
        <v>198808951</v>
      </c>
      <c r="K9" s="5">
        <f t="shared" ref="K9:K72" si="1">I9/$I$79</f>
        <v>6.4779333926475634E-5</v>
      </c>
      <c r="M9" s="3">
        <v>4200000000</v>
      </c>
      <c r="O9" s="3">
        <v>0</v>
      </c>
      <c r="Q9" s="3">
        <v>25166379617</v>
      </c>
      <c r="S9" s="3">
        <f t="shared" ref="S9:S72" si="2">M9+O9+Q9</f>
        <v>29366379617</v>
      </c>
      <c r="U9" s="5">
        <f t="shared" ref="U9:U72" si="3">S9/$S$79</f>
        <v>3.947335855254361E-3</v>
      </c>
    </row>
    <row r="10" spans="1:21" x14ac:dyDescent="0.5">
      <c r="A10" s="1" t="s">
        <v>54</v>
      </c>
      <c r="C10" s="3">
        <v>0</v>
      </c>
      <c r="E10" s="3">
        <f>VLOOKUP(A10,'درآمد ناشی از تغییر قیمت اوراق '!A:Q,9,0)</f>
        <v>-13351051266</v>
      </c>
      <c r="G10" s="3">
        <v>19067228014</v>
      </c>
      <c r="I10" s="3">
        <f t="shared" si="0"/>
        <v>5716176748</v>
      </c>
      <c r="K10" s="5">
        <f t="shared" si="1"/>
        <v>1.8625425086692777E-3</v>
      </c>
      <c r="M10" s="3">
        <v>0</v>
      </c>
      <c r="O10" s="3">
        <f>VLOOKUP(A10,'درآمد ناشی از تغییر قیمت اوراق '!A:Q,17,0)</f>
        <v>0</v>
      </c>
      <c r="Q10" s="3">
        <v>24704120811</v>
      </c>
      <c r="S10" s="3">
        <f t="shared" si="2"/>
        <v>24704120811</v>
      </c>
      <c r="U10" s="5">
        <f t="shared" si="3"/>
        <v>3.3206497743884199E-3</v>
      </c>
    </row>
    <row r="11" spans="1:21" x14ac:dyDescent="0.5">
      <c r="A11" s="1" t="s">
        <v>37</v>
      </c>
      <c r="C11" s="3">
        <v>25861877934</v>
      </c>
      <c r="E11" s="3">
        <f>VLOOKUP(A11,'درآمد ناشی از تغییر قیمت اوراق '!A:Q,9,0)</f>
        <v>46338295952</v>
      </c>
      <c r="G11" s="3">
        <v>44848899150</v>
      </c>
      <c r="I11" s="3">
        <f t="shared" si="0"/>
        <v>117049073036</v>
      </c>
      <c r="K11" s="5">
        <f t="shared" si="1"/>
        <v>3.8138931621763239E-2</v>
      </c>
      <c r="M11" s="3">
        <v>25861877934</v>
      </c>
      <c r="O11" s="3">
        <f>VLOOKUP(A11,'درآمد ناشی از تغییر قیمت اوراق '!A:Q,17,0)</f>
        <v>269243134498</v>
      </c>
      <c r="Q11" s="3">
        <v>62438159570</v>
      </c>
      <c r="S11" s="3">
        <f t="shared" si="2"/>
        <v>357543172002</v>
      </c>
      <c r="U11" s="5">
        <f t="shared" si="3"/>
        <v>4.8059822186179692E-2</v>
      </c>
    </row>
    <row r="12" spans="1:21" x14ac:dyDescent="0.5">
      <c r="A12" s="1" t="s">
        <v>17</v>
      </c>
      <c r="C12" s="3">
        <v>0</v>
      </c>
      <c r="E12" s="3">
        <f>VLOOKUP(A12,'درآمد ناشی از تغییر قیمت اوراق '!A:Q,9,0)</f>
        <v>-18079368980</v>
      </c>
      <c r="G12" s="3">
        <v>55286530839</v>
      </c>
      <c r="I12" s="3">
        <f t="shared" si="0"/>
        <v>37207161859</v>
      </c>
      <c r="K12" s="5">
        <f t="shared" si="1"/>
        <v>1.2123474070946577E-2</v>
      </c>
      <c r="M12" s="3">
        <v>1343032400</v>
      </c>
      <c r="O12" s="3">
        <f>VLOOKUP(A12,'درآمد ناشی از تغییر قیمت اوراق '!A:Q,17,0)</f>
        <v>61748591018</v>
      </c>
      <c r="Q12" s="3">
        <v>64494082350</v>
      </c>
      <c r="S12" s="3">
        <f t="shared" si="2"/>
        <v>127585705768</v>
      </c>
      <c r="U12" s="5">
        <f t="shared" si="3"/>
        <v>1.714966698531729E-2</v>
      </c>
    </row>
    <row r="13" spans="1:21" x14ac:dyDescent="0.5">
      <c r="A13" s="1" t="s">
        <v>50</v>
      </c>
      <c r="C13" s="3">
        <v>0</v>
      </c>
      <c r="E13" s="3">
        <f>VLOOKUP(A13,'درآمد ناشی از تغییر قیمت اوراق '!A:Q,9,0)</f>
        <v>-9618723636</v>
      </c>
      <c r="G13" s="3">
        <v>43483772187</v>
      </c>
      <c r="I13" s="3">
        <f t="shared" si="0"/>
        <v>33865048551</v>
      </c>
      <c r="K13" s="5">
        <f t="shared" si="1"/>
        <v>1.1034489531216019E-2</v>
      </c>
      <c r="M13" s="3">
        <v>6653645833</v>
      </c>
      <c r="O13" s="3">
        <f>VLOOKUP(A13,'درآمد ناشی از تغییر قیمت اوراق '!A:Q,17,0)</f>
        <v>108312820126</v>
      </c>
      <c r="Q13" s="3">
        <v>175383620085</v>
      </c>
      <c r="S13" s="3">
        <f t="shared" si="2"/>
        <v>290350086044</v>
      </c>
      <c r="U13" s="5">
        <f t="shared" si="3"/>
        <v>3.9027940119462153E-2</v>
      </c>
    </row>
    <row r="14" spans="1:21" x14ac:dyDescent="0.5">
      <c r="A14" s="1" t="s">
        <v>35</v>
      </c>
      <c r="C14" s="3">
        <v>0</v>
      </c>
      <c r="E14" s="3">
        <f>VLOOKUP(A14,'درآمد ناشی از تغییر قیمت اوراق '!A:Q,9,0)</f>
        <v>-969532050</v>
      </c>
      <c r="G14" s="3">
        <v>12296257486</v>
      </c>
      <c r="I14" s="3">
        <f t="shared" si="0"/>
        <v>11326725436</v>
      </c>
      <c r="K14" s="5">
        <f t="shared" si="1"/>
        <v>3.6906674755914247E-3</v>
      </c>
      <c r="M14" s="3">
        <v>1755035737</v>
      </c>
      <c r="O14" s="3">
        <f>VLOOKUP(A14,'درآمد ناشی از تغییر قیمت اوراق '!A:Q,17,0)</f>
        <v>20365503222</v>
      </c>
      <c r="Q14" s="3">
        <v>12389043930</v>
      </c>
      <c r="S14" s="3">
        <f t="shared" si="2"/>
        <v>34509582889</v>
      </c>
      <c r="U14" s="5">
        <f t="shared" si="3"/>
        <v>4.6386689698979678E-3</v>
      </c>
    </row>
    <row r="15" spans="1:21" x14ac:dyDescent="0.5">
      <c r="A15" s="1" t="s">
        <v>15</v>
      </c>
      <c r="C15" s="3">
        <v>0</v>
      </c>
      <c r="E15" s="3">
        <f>VLOOKUP(A15,'درآمد ناشی از تغییر قیمت اوراق '!A:Q,9,0)</f>
        <v>-61895578863</v>
      </c>
      <c r="G15" s="3">
        <v>89713617818</v>
      </c>
      <c r="I15" s="3">
        <f t="shared" si="0"/>
        <v>27818038955</v>
      </c>
      <c r="K15" s="5">
        <f t="shared" si="1"/>
        <v>9.0641494036435618E-3</v>
      </c>
      <c r="M15" s="3">
        <v>312000000</v>
      </c>
      <c r="O15" s="3">
        <f>VLOOKUP(A15,'درآمد ناشی از تغییر قیمت اوراق '!A:Q,17,0)</f>
        <v>9021338394</v>
      </c>
      <c r="Q15" s="3">
        <v>118441880136</v>
      </c>
      <c r="S15" s="3">
        <f t="shared" si="2"/>
        <v>127775218530</v>
      </c>
      <c r="U15" s="5">
        <f t="shared" si="3"/>
        <v>1.7175140691311264E-2</v>
      </c>
    </row>
    <row r="16" spans="1:21" x14ac:dyDescent="0.5">
      <c r="A16" s="1" t="s">
        <v>16</v>
      </c>
      <c r="C16" s="3">
        <v>0</v>
      </c>
      <c r="E16" s="3">
        <f>VLOOKUP(A16,'درآمد ناشی از تغییر قیمت اوراق '!A:Q,9,0)</f>
        <v>29747395064</v>
      </c>
      <c r="G16" s="3">
        <v>31359649240</v>
      </c>
      <c r="I16" s="3">
        <f t="shared" si="0"/>
        <v>61107044304</v>
      </c>
      <c r="K16" s="5">
        <f t="shared" si="1"/>
        <v>1.9910942683002017E-2</v>
      </c>
      <c r="M16" s="3">
        <v>1235000000</v>
      </c>
      <c r="O16" s="3">
        <f>VLOOKUP(A16,'درآمد ناشی از تغییر قیمت اوراق '!A:Q,17,0)</f>
        <v>87494010042</v>
      </c>
      <c r="Q16" s="3">
        <v>70913331640</v>
      </c>
      <c r="S16" s="3">
        <f t="shared" si="2"/>
        <v>159642341682</v>
      </c>
      <c r="U16" s="5">
        <f t="shared" si="3"/>
        <v>2.1458618582092082E-2</v>
      </c>
    </row>
    <row r="17" spans="1:21" x14ac:dyDescent="0.5">
      <c r="A17" s="1" t="s">
        <v>22</v>
      </c>
      <c r="C17" s="3">
        <v>0</v>
      </c>
      <c r="E17" s="3">
        <f>VLOOKUP(A17,'درآمد ناشی از تغییر قیمت اوراق '!A:Q,9,0)</f>
        <v>48048269936</v>
      </c>
      <c r="G17" s="3">
        <v>14072492217</v>
      </c>
      <c r="I17" s="3">
        <f t="shared" si="0"/>
        <v>62120762153</v>
      </c>
      <c r="K17" s="5">
        <f t="shared" si="1"/>
        <v>2.0241249576717277E-2</v>
      </c>
      <c r="M17" s="3">
        <v>0</v>
      </c>
      <c r="O17" s="3">
        <f>VLOOKUP(A17,'درآمد ناشی از تغییر قیمت اوراق '!A:Q,17,0)</f>
        <v>69664664573</v>
      </c>
      <c r="Q17" s="3">
        <v>14072492217</v>
      </c>
      <c r="S17" s="3">
        <f t="shared" si="2"/>
        <v>83737156790</v>
      </c>
      <c r="U17" s="5">
        <f t="shared" si="3"/>
        <v>1.1255683735113079E-2</v>
      </c>
    </row>
    <row r="18" spans="1:21" x14ac:dyDescent="0.5">
      <c r="A18" s="1" t="s">
        <v>18</v>
      </c>
      <c r="C18" s="3">
        <v>0</v>
      </c>
      <c r="E18" s="3">
        <f>VLOOKUP(A18,'درآمد ناشی از تغییر قیمت اوراق '!A:Q,9,0)</f>
        <v>-32928839523</v>
      </c>
      <c r="G18" s="3">
        <v>78304040177</v>
      </c>
      <c r="I18" s="3">
        <f t="shared" si="0"/>
        <v>45375200654</v>
      </c>
      <c r="K18" s="5">
        <f t="shared" si="1"/>
        <v>1.4784924221778633E-2</v>
      </c>
      <c r="M18" s="3">
        <v>0</v>
      </c>
      <c r="O18" s="3">
        <f>VLOOKUP(A18,'درآمد ناشی از تغییر قیمت اوراق '!A:Q,17,0)</f>
        <v>0</v>
      </c>
      <c r="Q18" s="3">
        <v>108949736458</v>
      </c>
      <c r="S18" s="3">
        <f t="shared" si="2"/>
        <v>108949736458</v>
      </c>
      <c r="U18" s="5">
        <f t="shared" si="3"/>
        <v>1.4644678940682804E-2</v>
      </c>
    </row>
    <row r="19" spans="1:21" x14ac:dyDescent="0.5">
      <c r="A19" s="1" t="s">
        <v>46</v>
      </c>
      <c r="C19" s="3">
        <v>0</v>
      </c>
      <c r="E19" s="3">
        <f>VLOOKUP(A19,'درآمد ناشی از تغییر قیمت اوراق '!A:Q,9,0)</f>
        <v>29126216975</v>
      </c>
      <c r="G19" s="3">
        <v>10278987369</v>
      </c>
      <c r="I19" s="3">
        <f t="shared" si="0"/>
        <v>39405204344</v>
      </c>
      <c r="K19" s="5">
        <f t="shared" si="1"/>
        <v>1.2839677880705603E-2</v>
      </c>
      <c r="M19" s="3">
        <v>5310000000</v>
      </c>
      <c r="O19" s="3">
        <f>VLOOKUP(A19,'درآمد ناشی از تغییر قیمت اوراق '!A:Q,17,0)</f>
        <v>72987648265</v>
      </c>
      <c r="Q19" s="3">
        <v>14033061279</v>
      </c>
      <c r="S19" s="3">
        <f t="shared" si="2"/>
        <v>92330709544</v>
      </c>
      <c r="U19" s="5">
        <f t="shared" si="3"/>
        <v>1.2410801912848787E-2</v>
      </c>
    </row>
    <row r="20" spans="1:21" x14ac:dyDescent="0.5">
      <c r="A20" s="1" t="s">
        <v>24</v>
      </c>
      <c r="C20" s="3">
        <v>0</v>
      </c>
      <c r="E20" s="3">
        <f>VLOOKUP(A20,'درآمد ناشی از تغییر قیمت اوراق '!A:Q,9,0)</f>
        <v>-1153894826</v>
      </c>
      <c r="G20" s="3">
        <v>5743136487</v>
      </c>
      <c r="I20" s="3">
        <f t="shared" si="0"/>
        <v>4589241661</v>
      </c>
      <c r="K20" s="5">
        <f t="shared" si="1"/>
        <v>1.4953452373842697E-3</v>
      </c>
      <c r="M20" s="3">
        <v>0</v>
      </c>
      <c r="O20" s="3">
        <f>VLOOKUP(A20,'درآمد ناشی از تغییر قیمت اوراق '!A:Q,17,0)</f>
        <v>0</v>
      </c>
      <c r="Q20" s="3">
        <v>5743136487</v>
      </c>
      <c r="S20" s="3">
        <f t="shared" si="2"/>
        <v>5743136487</v>
      </c>
      <c r="U20" s="5">
        <f t="shared" si="3"/>
        <v>7.7197423967206055E-4</v>
      </c>
    </row>
    <row r="21" spans="1:21" x14ac:dyDescent="0.5">
      <c r="A21" s="1" t="s">
        <v>45</v>
      </c>
      <c r="C21" s="3">
        <v>0</v>
      </c>
      <c r="E21" s="3">
        <f>VLOOKUP(A21,'درآمد ناشی از تغییر قیمت اوراق '!A:Q,9,0)</f>
        <v>371852048700</v>
      </c>
      <c r="G21" s="3">
        <v>119678272497</v>
      </c>
      <c r="I21" s="3">
        <f t="shared" si="0"/>
        <v>491530321197</v>
      </c>
      <c r="K21" s="5">
        <f t="shared" si="1"/>
        <v>0.16015881906548707</v>
      </c>
      <c r="M21" s="3">
        <v>8700000000</v>
      </c>
      <c r="O21" s="3">
        <f>VLOOKUP(A21,'درآمد ناشی از تغییر قیمت اوراق '!A:Q,17,0)</f>
        <v>708690519442</v>
      </c>
      <c r="Q21" s="3">
        <v>123380172053</v>
      </c>
      <c r="S21" s="3">
        <f t="shared" si="2"/>
        <v>840770691495</v>
      </c>
      <c r="U21" s="5">
        <f t="shared" si="3"/>
        <v>0.11301373679253206</v>
      </c>
    </row>
    <row r="22" spans="1:21" x14ac:dyDescent="0.5">
      <c r="A22" s="1" t="s">
        <v>20</v>
      </c>
      <c r="C22" s="3">
        <v>0</v>
      </c>
      <c r="E22" s="3">
        <f>VLOOKUP(A22,'درآمد ناشی از تغییر قیمت اوراق '!A:Q,9,0)</f>
        <v>28634203702</v>
      </c>
      <c r="G22" s="3">
        <v>1788889066</v>
      </c>
      <c r="I22" s="3">
        <f t="shared" si="0"/>
        <v>30423092768</v>
      </c>
      <c r="K22" s="5">
        <f t="shared" si="1"/>
        <v>9.9129726080312026E-3</v>
      </c>
      <c r="M22" s="3">
        <v>0</v>
      </c>
      <c r="O22" s="3">
        <f>VLOOKUP(A22,'درآمد ناشی از تغییر قیمت اوراق '!A:Q,17,0)</f>
        <v>63094753333</v>
      </c>
      <c r="Q22" s="3">
        <v>-22283026131</v>
      </c>
      <c r="S22" s="3">
        <f t="shared" si="2"/>
        <v>40811727202</v>
      </c>
      <c r="U22" s="5">
        <f t="shared" si="3"/>
        <v>5.4857832732658684E-3</v>
      </c>
    </row>
    <row r="23" spans="1:21" x14ac:dyDescent="0.5">
      <c r="A23" s="1" t="s">
        <v>26</v>
      </c>
      <c r="C23" s="3">
        <v>0</v>
      </c>
      <c r="E23" s="3">
        <f>VLOOKUP(A23,'درآمد ناشی از تغییر قیمت اوراق '!A:Q,9,0)</f>
        <v>-2771539672</v>
      </c>
      <c r="G23" s="3">
        <v>5996744210</v>
      </c>
      <c r="I23" s="3">
        <f t="shared" si="0"/>
        <v>3225204538</v>
      </c>
      <c r="K23" s="5">
        <f t="shared" si="1"/>
        <v>1.0508913240444922E-3</v>
      </c>
      <c r="M23" s="3">
        <v>0</v>
      </c>
      <c r="O23" s="3">
        <f>VLOOKUP(A23,'درآمد ناشی از تغییر قیمت اوراق '!A:Q,17,0)</f>
        <v>0</v>
      </c>
      <c r="Q23" s="3">
        <v>5996744210</v>
      </c>
      <c r="S23" s="3">
        <f t="shared" si="2"/>
        <v>5996744210</v>
      </c>
      <c r="U23" s="5">
        <f t="shared" si="3"/>
        <v>8.0606338757600578E-4</v>
      </c>
    </row>
    <row r="24" spans="1:21" x14ac:dyDescent="0.5">
      <c r="A24" s="1" t="s">
        <v>36</v>
      </c>
      <c r="C24" s="3">
        <v>0</v>
      </c>
      <c r="E24" s="3">
        <f>VLOOKUP(A24,'درآمد ناشی از تغییر قیمت اوراق '!A:Q,9,0)</f>
        <v>113015414772</v>
      </c>
      <c r="G24" s="3">
        <v>37787113040</v>
      </c>
      <c r="I24" s="3">
        <f t="shared" si="0"/>
        <v>150802527812</v>
      </c>
      <c r="K24" s="5">
        <f t="shared" si="1"/>
        <v>4.9137059759900729E-2</v>
      </c>
      <c r="M24" s="3">
        <v>12800000000</v>
      </c>
      <c r="O24" s="3">
        <f>VLOOKUP(A24,'درآمد ناشی از تغییر قیمت اوراق '!A:Q,17,0)</f>
        <v>315413606991</v>
      </c>
      <c r="Q24" s="3">
        <v>41409639997</v>
      </c>
      <c r="S24" s="3">
        <f t="shared" si="2"/>
        <v>369623246988</v>
      </c>
      <c r="U24" s="5">
        <f t="shared" si="3"/>
        <v>4.9683587653639463E-2</v>
      </c>
    </row>
    <row r="25" spans="1:21" x14ac:dyDescent="0.5">
      <c r="A25" s="1" t="s">
        <v>30</v>
      </c>
      <c r="C25" s="3">
        <v>0</v>
      </c>
      <c r="E25" s="3">
        <f>VLOOKUP(A25,'درآمد ناشی از تغییر قیمت اوراق '!A:Q,9,0)</f>
        <v>-3643462001</v>
      </c>
      <c r="G25" s="3">
        <v>47522024052</v>
      </c>
      <c r="I25" s="3">
        <f t="shared" si="0"/>
        <v>43878562051</v>
      </c>
      <c r="K25" s="5">
        <f t="shared" si="1"/>
        <v>1.4297263825486965E-2</v>
      </c>
      <c r="M25" s="3">
        <v>5247000000</v>
      </c>
      <c r="O25" s="3">
        <f>VLOOKUP(A25,'درآمد ناشی از تغییر قیمت اوراق '!A:Q,17,0)</f>
        <v>74053898474</v>
      </c>
      <c r="Q25" s="3">
        <v>73738378719</v>
      </c>
      <c r="S25" s="3">
        <f t="shared" si="2"/>
        <v>153039277193</v>
      </c>
      <c r="U25" s="5">
        <f t="shared" si="3"/>
        <v>2.0571055540548548E-2</v>
      </c>
    </row>
    <row r="26" spans="1:21" x14ac:dyDescent="0.5">
      <c r="A26" s="1" t="s">
        <v>28</v>
      </c>
      <c r="C26" s="3">
        <v>0</v>
      </c>
      <c r="E26" s="3">
        <f>VLOOKUP(A26,'درآمد ناشی از تغییر قیمت اوراق '!A:Q,9,0)</f>
        <v>70837973063</v>
      </c>
      <c r="G26" s="3">
        <v>49705749800</v>
      </c>
      <c r="I26" s="3">
        <f t="shared" si="0"/>
        <v>120543722863</v>
      </c>
      <c r="K26" s="5">
        <f t="shared" si="1"/>
        <v>3.9277618219930206E-2</v>
      </c>
      <c r="M26" s="3">
        <v>5861390640</v>
      </c>
      <c r="O26" s="3">
        <f>VLOOKUP(A26,'درآمد ناشی از تغییر قیمت اوراق '!A:Q,17,0)</f>
        <v>270074349847</v>
      </c>
      <c r="Q26" s="3">
        <v>70970161164</v>
      </c>
      <c r="S26" s="3">
        <f t="shared" si="2"/>
        <v>346905901651</v>
      </c>
      <c r="U26" s="5">
        <f t="shared" si="3"/>
        <v>4.662999395382144E-2</v>
      </c>
    </row>
    <row r="27" spans="1:21" x14ac:dyDescent="0.5">
      <c r="A27" s="1" t="s">
        <v>33</v>
      </c>
      <c r="C27" s="3">
        <v>0</v>
      </c>
      <c r="E27" s="3">
        <f>VLOOKUP(A27,'درآمد ناشی از تغییر قیمت اوراق '!A:Q,9,0)</f>
        <v>167187313572</v>
      </c>
      <c r="G27" s="3">
        <v>4532343872</v>
      </c>
      <c r="I27" s="3">
        <f t="shared" si="0"/>
        <v>171719657444</v>
      </c>
      <c r="K27" s="5">
        <f t="shared" si="1"/>
        <v>5.5952636817166661E-2</v>
      </c>
      <c r="M27" s="3">
        <v>11000000000</v>
      </c>
      <c r="O27" s="3">
        <f>VLOOKUP(A27,'درآمد ناشی از تغییر قیمت اوراق '!A:Q,17,0)</f>
        <v>487360633516</v>
      </c>
      <c r="Q27" s="3">
        <v>8754350683</v>
      </c>
      <c r="S27" s="3">
        <f t="shared" si="2"/>
        <v>507114984199</v>
      </c>
      <c r="U27" s="5">
        <f t="shared" si="3"/>
        <v>6.8164792050384712E-2</v>
      </c>
    </row>
    <row r="28" spans="1:21" x14ac:dyDescent="0.5">
      <c r="A28" s="1" t="s">
        <v>29</v>
      </c>
      <c r="C28" s="3">
        <v>0</v>
      </c>
      <c r="E28" s="3">
        <f>VLOOKUP(A28,'درآمد ناشی از تغییر قیمت اوراق '!A:Q,9,0)</f>
        <v>-9327617051</v>
      </c>
      <c r="G28" s="3">
        <v>12459029199</v>
      </c>
      <c r="I28" s="3">
        <f t="shared" si="0"/>
        <v>3131412148</v>
      </c>
      <c r="K28" s="5">
        <f t="shared" si="1"/>
        <v>1.0203302827985563E-3</v>
      </c>
      <c r="M28" s="3">
        <v>1444000000</v>
      </c>
      <c r="O28" s="3">
        <f>VLOOKUP(A28,'درآمد ناشی از تغییر قیمت اوراق '!A:Q,17,0)</f>
        <v>0</v>
      </c>
      <c r="Q28" s="3">
        <v>37666022306</v>
      </c>
      <c r="S28" s="3">
        <f t="shared" si="2"/>
        <v>39110022306</v>
      </c>
      <c r="U28" s="5">
        <f t="shared" si="3"/>
        <v>5.2570454840440003E-3</v>
      </c>
    </row>
    <row r="29" spans="1:21" x14ac:dyDescent="0.5">
      <c r="A29" s="1" t="s">
        <v>60</v>
      </c>
      <c r="C29" s="3">
        <v>0</v>
      </c>
      <c r="E29" s="3">
        <f>VLOOKUP(A29,'درآمد ناشی از تغییر قیمت اوراق '!A:Q,9,0)</f>
        <v>51882575434</v>
      </c>
      <c r="G29" s="3">
        <v>3208738297</v>
      </c>
      <c r="I29" s="3">
        <f t="shared" si="0"/>
        <v>55091313731</v>
      </c>
      <c r="K29" s="5">
        <f t="shared" si="1"/>
        <v>1.7950794421870274E-2</v>
      </c>
      <c r="M29" s="3">
        <v>0</v>
      </c>
      <c r="O29" s="3">
        <f>VLOOKUP(A29,'درآمد ناشی از تغییر قیمت اوراق '!A:Q,17,0)</f>
        <v>51882575434</v>
      </c>
      <c r="Q29" s="3">
        <v>3208738297</v>
      </c>
      <c r="S29" s="3">
        <f t="shared" si="2"/>
        <v>55091313731</v>
      </c>
      <c r="U29" s="5">
        <f t="shared" si="3"/>
        <v>7.4052001247560933E-3</v>
      </c>
    </row>
    <row r="30" spans="1:21" x14ac:dyDescent="0.5">
      <c r="A30" s="1" t="s">
        <v>32</v>
      </c>
      <c r="C30" s="3">
        <v>0</v>
      </c>
      <c r="E30" s="3">
        <f>VLOOKUP(A30,'درآمد ناشی از تغییر قیمت اوراق '!A:Q,9,0)</f>
        <v>-22805153176</v>
      </c>
      <c r="G30" s="3">
        <v>87751598808</v>
      </c>
      <c r="I30" s="3">
        <f t="shared" si="0"/>
        <v>64946445632</v>
      </c>
      <c r="K30" s="5">
        <f t="shared" si="1"/>
        <v>2.1161962113733109E-2</v>
      </c>
      <c r="M30" s="3">
        <v>0</v>
      </c>
      <c r="O30" s="3">
        <f>VLOOKUP(A30,'درآمد ناشی از تغییر قیمت اوراق '!A:Q,17,0)</f>
        <v>0</v>
      </c>
      <c r="Q30" s="3">
        <v>87751598808</v>
      </c>
      <c r="S30" s="3">
        <f t="shared" si="2"/>
        <v>87751598808</v>
      </c>
      <c r="U30" s="5">
        <f t="shared" si="3"/>
        <v>1.179529233253507E-2</v>
      </c>
    </row>
    <row r="31" spans="1:21" x14ac:dyDescent="0.5">
      <c r="A31" s="1" t="s">
        <v>51</v>
      </c>
      <c r="C31" s="3">
        <v>0</v>
      </c>
      <c r="E31" s="3">
        <f>VLOOKUP(A31,'درآمد ناشی از تغییر قیمت اوراق '!A:Q,9,0)</f>
        <v>-15105601535</v>
      </c>
      <c r="G31" s="3">
        <v>17963558306</v>
      </c>
      <c r="I31" s="3">
        <f t="shared" si="0"/>
        <v>2857956771</v>
      </c>
      <c r="K31" s="5">
        <f t="shared" si="1"/>
        <v>9.3122837319352403E-4</v>
      </c>
      <c r="M31" s="3">
        <v>2160000000</v>
      </c>
      <c r="O31" s="3">
        <f>VLOOKUP(A31,'درآمد ناشی از تغییر قیمت اوراق '!A:Q,17,0)</f>
        <v>0</v>
      </c>
      <c r="Q31" s="3">
        <v>19127221530</v>
      </c>
      <c r="S31" s="3">
        <f t="shared" si="2"/>
        <v>21287221530</v>
      </c>
      <c r="U31" s="5">
        <f t="shared" si="3"/>
        <v>2.8613609815037757E-3</v>
      </c>
    </row>
    <row r="32" spans="1:21" x14ac:dyDescent="0.5">
      <c r="A32" s="1" t="s">
        <v>61</v>
      </c>
      <c r="C32" s="3">
        <v>0</v>
      </c>
      <c r="E32" s="3">
        <v>0</v>
      </c>
      <c r="G32" s="3">
        <v>6149165531</v>
      </c>
      <c r="I32" s="3">
        <f t="shared" si="0"/>
        <v>6149165531</v>
      </c>
      <c r="K32" s="5">
        <f t="shared" si="1"/>
        <v>2.003626322145942E-3</v>
      </c>
      <c r="M32" s="3">
        <v>0</v>
      </c>
      <c r="O32" s="3">
        <v>0</v>
      </c>
      <c r="Q32" s="3">
        <v>6539322202</v>
      </c>
      <c r="S32" s="3">
        <f t="shared" si="2"/>
        <v>6539322202</v>
      </c>
      <c r="U32" s="5">
        <f t="shared" si="3"/>
        <v>8.7899500495704913E-4</v>
      </c>
    </row>
    <row r="33" spans="1:21" x14ac:dyDescent="0.5">
      <c r="A33" s="1" t="s">
        <v>27</v>
      </c>
      <c r="C33" s="3">
        <v>6883611798</v>
      </c>
      <c r="E33" s="3">
        <f>VLOOKUP(A33,'درآمد ناشی از تغییر قیمت اوراق '!A:Q,9,0)</f>
        <v>-45132051986</v>
      </c>
      <c r="G33" s="3">
        <v>100014111055</v>
      </c>
      <c r="I33" s="3">
        <f t="shared" si="0"/>
        <v>61765670867</v>
      </c>
      <c r="K33" s="5">
        <f t="shared" si="1"/>
        <v>2.0125547658496425E-2</v>
      </c>
      <c r="M33" s="3">
        <v>6883611798</v>
      </c>
      <c r="O33" s="3">
        <f>VLOOKUP(A33,'درآمد ناشی از تغییر قیمت اوراق '!A:Q,17,0)</f>
        <v>8999152472</v>
      </c>
      <c r="Q33" s="3">
        <v>113261870765</v>
      </c>
      <c r="S33" s="3">
        <f t="shared" si="2"/>
        <v>129144635035</v>
      </c>
      <c r="U33" s="5">
        <f t="shared" si="3"/>
        <v>1.7359213326122346E-2</v>
      </c>
    </row>
    <row r="34" spans="1:21" x14ac:dyDescent="0.5">
      <c r="A34" s="1" t="s">
        <v>34</v>
      </c>
      <c r="C34" s="3">
        <v>0</v>
      </c>
      <c r="E34" s="3">
        <f>VLOOKUP(A34,'درآمد ناشی از تغییر قیمت اوراق '!A:Q,9,0)</f>
        <v>62973347678</v>
      </c>
      <c r="G34" s="3">
        <v>50140503451</v>
      </c>
      <c r="I34" s="3">
        <f t="shared" si="0"/>
        <v>113113851129</v>
      </c>
      <c r="K34" s="5">
        <f t="shared" si="1"/>
        <v>3.685669029054503E-2</v>
      </c>
      <c r="M34" s="3">
        <v>0</v>
      </c>
      <c r="O34" s="3">
        <f>VLOOKUP(A34,'درآمد ناشی از تغییر قیمت اوراق '!A:Q,17,0)</f>
        <v>175423656769</v>
      </c>
      <c r="Q34" s="3">
        <v>50140503451</v>
      </c>
      <c r="S34" s="3">
        <f t="shared" si="2"/>
        <v>225564160220</v>
      </c>
      <c r="U34" s="5">
        <f t="shared" si="3"/>
        <v>3.0319620903535273E-2</v>
      </c>
    </row>
    <row r="35" spans="1:21" x14ac:dyDescent="0.5">
      <c r="A35" s="1" t="s">
        <v>55</v>
      </c>
      <c r="C35" s="3">
        <v>0</v>
      </c>
      <c r="E35" s="3">
        <f>VLOOKUP(A35,'درآمد ناشی از تغییر قیمت اوراق '!A:Q,9,0)</f>
        <v>2129604880</v>
      </c>
      <c r="G35" s="3">
        <v>0</v>
      </c>
      <c r="I35" s="3">
        <f t="shared" si="0"/>
        <v>2129604880</v>
      </c>
      <c r="K35" s="5">
        <f t="shared" si="1"/>
        <v>6.93904298368196E-4</v>
      </c>
      <c r="M35" s="3">
        <v>0</v>
      </c>
      <c r="O35" s="3">
        <f>VLOOKUP(A35,'درآمد ناشی از تغییر قیمت اوراق '!A:Q,17,0)</f>
        <v>2129604880</v>
      </c>
      <c r="Q35" s="3">
        <v>20323173635</v>
      </c>
      <c r="S35" s="3">
        <f t="shared" si="2"/>
        <v>22452778515</v>
      </c>
      <c r="U35" s="5">
        <f t="shared" si="3"/>
        <v>3.0180314644927403E-3</v>
      </c>
    </row>
    <row r="36" spans="1:21" x14ac:dyDescent="0.5">
      <c r="A36" s="1" t="s">
        <v>177</v>
      </c>
      <c r="C36" s="3">
        <v>0</v>
      </c>
      <c r="E36" s="3">
        <v>0</v>
      </c>
      <c r="G36" s="3">
        <v>0</v>
      </c>
      <c r="I36" s="3">
        <f t="shared" si="0"/>
        <v>0</v>
      </c>
      <c r="K36" s="5">
        <f t="shared" si="1"/>
        <v>0</v>
      </c>
      <c r="M36" s="3">
        <v>300000000</v>
      </c>
      <c r="O36" s="3">
        <v>0</v>
      </c>
      <c r="Q36" s="3">
        <v>10762332464</v>
      </c>
      <c r="S36" s="3">
        <f t="shared" si="2"/>
        <v>11062332464</v>
      </c>
      <c r="U36" s="5">
        <f t="shared" si="3"/>
        <v>1.4869637370148665E-3</v>
      </c>
    </row>
    <row r="37" spans="1:21" x14ac:dyDescent="0.5">
      <c r="A37" s="1" t="s">
        <v>196</v>
      </c>
      <c r="C37" s="3">
        <v>0</v>
      </c>
      <c r="E37" s="3">
        <v>0</v>
      </c>
      <c r="G37" s="3">
        <v>0</v>
      </c>
      <c r="I37" s="3">
        <f t="shared" si="0"/>
        <v>0</v>
      </c>
      <c r="K37" s="5">
        <f t="shared" si="1"/>
        <v>0</v>
      </c>
      <c r="M37" s="3">
        <v>232411400</v>
      </c>
      <c r="O37" s="3">
        <v>0</v>
      </c>
      <c r="Q37" s="3">
        <v>-296976608</v>
      </c>
      <c r="S37" s="3">
        <f t="shared" si="2"/>
        <v>-64565208</v>
      </c>
      <c r="U37" s="5">
        <f t="shared" si="3"/>
        <v>-8.6786510242079218E-6</v>
      </c>
    </row>
    <row r="38" spans="1:21" x14ac:dyDescent="0.5">
      <c r="A38" s="1" t="s">
        <v>225</v>
      </c>
      <c r="C38" s="3">
        <v>0</v>
      </c>
      <c r="E38" s="3">
        <v>0</v>
      </c>
      <c r="G38" s="3">
        <v>0</v>
      </c>
      <c r="I38" s="3">
        <f t="shared" si="0"/>
        <v>0</v>
      </c>
      <c r="K38" s="5">
        <f t="shared" si="1"/>
        <v>0</v>
      </c>
      <c r="M38" s="3">
        <v>0</v>
      </c>
      <c r="O38" s="3">
        <v>0</v>
      </c>
      <c r="Q38" s="3">
        <v>1104624923</v>
      </c>
      <c r="S38" s="3">
        <f t="shared" si="2"/>
        <v>1104624923</v>
      </c>
      <c r="U38" s="5">
        <f t="shared" si="3"/>
        <v>1.4848018795756915E-4</v>
      </c>
    </row>
    <row r="39" spans="1:21" x14ac:dyDescent="0.5">
      <c r="A39" s="1" t="s">
        <v>174</v>
      </c>
      <c r="C39" s="3">
        <v>0</v>
      </c>
      <c r="E39" s="3">
        <v>0</v>
      </c>
      <c r="G39" s="3">
        <v>0</v>
      </c>
      <c r="I39" s="3">
        <f t="shared" si="0"/>
        <v>0</v>
      </c>
      <c r="K39" s="5">
        <f t="shared" si="1"/>
        <v>0</v>
      </c>
      <c r="M39" s="3">
        <v>377504848</v>
      </c>
      <c r="O39" s="3">
        <v>0</v>
      </c>
      <c r="Q39" s="3">
        <v>949505270</v>
      </c>
      <c r="S39" s="3">
        <f t="shared" si="2"/>
        <v>1327010118</v>
      </c>
      <c r="U39" s="5">
        <f t="shared" si="3"/>
        <v>1.7837250241205721E-4</v>
      </c>
    </row>
    <row r="40" spans="1:21" x14ac:dyDescent="0.5">
      <c r="A40" s="1" t="s">
        <v>44</v>
      </c>
      <c r="C40" s="3">
        <v>0</v>
      </c>
      <c r="E40" s="3">
        <f>VLOOKUP(A40,'درآمد ناشی از تغییر قیمت اوراق '!A:Q,9,0)</f>
        <v>95454905287</v>
      </c>
      <c r="G40" s="3">
        <v>0</v>
      </c>
      <c r="I40" s="3">
        <f t="shared" si="0"/>
        <v>95454905287</v>
      </c>
      <c r="K40" s="5">
        <f t="shared" si="1"/>
        <v>3.1102750421467075E-2</v>
      </c>
      <c r="M40" s="3">
        <v>2619207000</v>
      </c>
      <c r="O40" s="3">
        <f>VLOOKUP(A40,'درآمد ناشی از تغییر قیمت اوراق '!A:Q,17,0)</f>
        <v>161387548972</v>
      </c>
      <c r="Q40" s="3">
        <v>-9163</v>
      </c>
      <c r="S40" s="3">
        <f t="shared" si="2"/>
        <v>164006746809</v>
      </c>
      <c r="U40" s="5">
        <f t="shared" si="3"/>
        <v>2.204526811360907E-2</v>
      </c>
    </row>
    <row r="41" spans="1:21" x14ac:dyDescent="0.5">
      <c r="A41" s="1" t="s">
        <v>207</v>
      </c>
      <c r="C41" s="3">
        <v>0</v>
      </c>
      <c r="E41" s="3">
        <v>0</v>
      </c>
      <c r="G41" s="3">
        <v>0</v>
      </c>
      <c r="I41" s="3">
        <f t="shared" si="0"/>
        <v>0</v>
      </c>
      <c r="K41" s="5">
        <f t="shared" si="1"/>
        <v>0</v>
      </c>
      <c r="M41" s="3">
        <v>6510000000</v>
      </c>
      <c r="O41" s="3">
        <v>0</v>
      </c>
      <c r="Q41" s="3">
        <v>8814520521</v>
      </c>
      <c r="S41" s="3">
        <f t="shared" si="2"/>
        <v>15324520521</v>
      </c>
      <c r="U41" s="5">
        <f t="shared" si="3"/>
        <v>2.0598735733194256E-3</v>
      </c>
    </row>
    <row r="42" spans="1:21" x14ac:dyDescent="0.5">
      <c r="A42" s="1" t="s">
        <v>216</v>
      </c>
      <c r="C42" s="3">
        <v>0</v>
      </c>
      <c r="E42" s="3">
        <v>0</v>
      </c>
      <c r="G42" s="3">
        <v>0</v>
      </c>
      <c r="I42" s="3">
        <f t="shared" si="0"/>
        <v>0</v>
      </c>
      <c r="K42" s="5">
        <f t="shared" si="1"/>
        <v>0</v>
      </c>
      <c r="M42" s="3">
        <v>0</v>
      </c>
      <c r="O42" s="3">
        <v>0</v>
      </c>
      <c r="Q42" s="3">
        <v>244133618</v>
      </c>
      <c r="S42" s="3">
        <f t="shared" si="2"/>
        <v>244133618</v>
      </c>
      <c r="U42" s="5">
        <f t="shared" si="3"/>
        <v>3.281566867869899E-5</v>
      </c>
    </row>
    <row r="43" spans="1:21" x14ac:dyDescent="0.5">
      <c r="A43" s="1" t="s">
        <v>219</v>
      </c>
      <c r="C43" s="3">
        <v>0</v>
      </c>
      <c r="E43" s="3">
        <v>0</v>
      </c>
      <c r="G43" s="3">
        <v>0</v>
      </c>
      <c r="I43" s="3">
        <f t="shared" si="0"/>
        <v>0</v>
      </c>
      <c r="K43" s="5">
        <f t="shared" si="1"/>
        <v>0</v>
      </c>
      <c r="M43" s="3">
        <v>0</v>
      </c>
      <c r="O43" s="3">
        <v>0</v>
      </c>
      <c r="Q43" s="3">
        <v>8643340821</v>
      </c>
      <c r="S43" s="3">
        <f t="shared" si="2"/>
        <v>8643340821</v>
      </c>
      <c r="U43" s="5">
        <f t="shared" si="3"/>
        <v>1.1618105322103167E-3</v>
      </c>
    </row>
    <row r="44" spans="1:21" x14ac:dyDescent="0.5">
      <c r="A44" s="1" t="s">
        <v>226</v>
      </c>
      <c r="C44" s="3">
        <v>0</v>
      </c>
      <c r="E44" s="3">
        <v>0</v>
      </c>
      <c r="G44" s="3">
        <v>0</v>
      </c>
      <c r="I44" s="3">
        <f t="shared" si="0"/>
        <v>0</v>
      </c>
      <c r="K44" s="5">
        <f t="shared" si="1"/>
        <v>0</v>
      </c>
      <c r="M44" s="3">
        <v>0</v>
      </c>
      <c r="O44" s="3">
        <v>0</v>
      </c>
      <c r="Q44" s="3">
        <v>20617343747</v>
      </c>
      <c r="S44" s="3">
        <f t="shared" si="2"/>
        <v>20617343747</v>
      </c>
      <c r="U44" s="5">
        <f t="shared" si="3"/>
        <v>2.771318128896113E-3</v>
      </c>
    </row>
    <row r="45" spans="1:21" x14ac:dyDescent="0.5">
      <c r="A45" s="1" t="s">
        <v>227</v>
      </c>
      <c r="C45" s="3">
        <v>0</v>
      </c>
      <c r="E45" s="3">
        <v>0</v>
      </c>
      <c r="G45" s="3">
        <v>0</v>
      </c>
      <c r="I45" s="3">
        <f t="shared" si="0"/>
        <v>0</v>
      </c>
      <c r="K45" s="5">
        <f t="shared" si="1"/>
        <v>0</v>
      </c>
      <c r="M45" s="3">
        <v>0</v>
      </c>
      <c r="O45" s="3">
        <v>0</v>
      </c>
      <c r="Q45" s="3">
        <v>27748934174</v>
      </c>
      <c r="S45" s="3">
        <f t="shared" si="2"/>
        <v>27748934174</v>
      </c>
      <c r="U45" s="5">
        <f t="shared" si="3"/>
        <v>3.729923955172007E-3</v>
      </c>
    </row>
    <row r="46" spans="1:21" x14ac:dyDescent="0.5">
      <c r="A46" s="1" t="s">
        <v>183</v>
      </c>
      <c r="C46" s="3">
        <v>0</v>
      </c>
      <c r="E46" s="3">
        <v>0</v>
      </c>
      <c r="G46" s="3">
        <v>0</v>
      </c>
      <c r="I46" s="3">
        <f t="shared" si="0"/>
        <v>0</v>
      </c>
      <c r="K46" s="5">
        <f t="shared" si="1"/>
        <v>0</v>
      </c>
      <c r="M46" s="3">
        <v>22500000</v>
      </c>
      <c r="O46" s="3">
        <v>0</v>
      </c>
      <c r="Q46" s="3">
        <v>314537116</v>
      </c>
      <c r="S46" s="3">
        <f t="shared" si="2"/>
        <v>337037116</v>
      </c>
      <c r="U46" s="5">
        <f t="shared" si="3"/>
        <v>4.5303463003936802E-5</v>
      </c>
    </row>
    <row r="47" spans="1:21" x14ac:dyDescent="0.5">
      <c r="A47" s="1" t="s">
        <v>228</v>
      </c>
      <c r="C47" s="3">
        <v>0</v>
      </c>
      <c r="E47" s="3">
        <v>0</v>
      </c>
      <c r="G47" s="3">
        <v>0</v>
      </c>
      <c r="I47" s="3">
        <f t="shared" si="0"/>
        <v>0</v>
      </c>
      <c r="K47" s="5">
        <f t="shared" si="1"/>
        <v>0</v>
      </c>
      <c r="M47" s="3">
        <v>0</v>
      </c>
      <c r="O47" s="3">
        <v>0</v>
      </c>
      <c r="Q47" s="3">
        <v>0</v>
      </c>
      <c r="S47" s="3">
        <f t="shared" si="2"/>
        <v>0</v>
      </c>
      <c r="U47" s="5">
        <f t="shared" si="3"/>
        <v>0</v>
      </c>
    </row>
    <row r="48" spans="1:21" x14ac:dyDescent="0.5">
      <c r="A48" s="1" t="s">
        <v>52</v>
      </c>
      <c r="C48" s="3">
        <v>491623382</v>
      </c>
      <c r="E48" s="3">
        <f>VLOOKUP(A48,'درآمد ناشی از تغییر قیمت اوراق '!A:Q,9,0)</f>
        <v>1674599261</v>
      </c>
      <c r="G48" s="3">
        <v>0</v>
      </c>
      <c r="I48" s="3">
        <f t="shared" si="0"/>
        <v>2166222643</v>
      </c>
      <c r="K48" s="5">
        <f t="shared" si="1"/>
        <v>7.0583572441861335E-4</v>
      </c>
      <c r="M48" s="3">
        <v>491623382</v>
      </c>
      <c r="O48" s="3">
        <f>VLOOKUP(A48,'درآمد ناشی از تغییر قیمت اوراق '!A:Q,17,0)</f>
        <v>8279461731</v>
      </c>
      <c r="Q48" s="3">
        <v>3689758887</v>
      </c>
      <c r="S48" s="3">
        <f t="shared" si="2"/>
        <v>12460844000</v>
      </c>
      <c r="U48" s="5">
        <f t="shared" si="3"/>
        <v>1.674947233858445E-3</v>
      </c>
    </row>
    <row r="49" spans="1:21" x14ac:dyDescent="0.5">
      <c r="A49" s="1" t="s">
        <v>190</v>
      </c>
      <c r="C49" s="3">
        <v>0</v>
      </c>
      <c r="E49" s="3">
        <v>0</v>
      </c>
      <c r="G49" s="3">
        <v>0</v>
      </c>
      <c r="I49" s="3">
        <f t="shared" si="0"/>
        <v>0</v>
      </c>
      <c r="K49" s="5">
        <f t="shared" si="1"/>
        <v>0</v>
      </c>
      <c r="M49" s="3">
        <v>1350000000</v>
      </c>
      <c r="O49" s="3">
        <v>0</v>
      </c>
      <c r="Q49" s="3">
        <v>29760269872</v>
      </c>
      <c r="S49" s="3">
        <f t="shared" si="2"/>
        <v>31110269872</v>
      </c>
      <c r="U49" s="5">
        <f t="shared" si="3"/>
        <v>4.1817440669906563E-3</v>
      </c>
    </row>
    <row r="50" spans="1:21" x14ac:dyDescent="0.5">
      <c r="A50" s="1" t="s">
        <v>203</v>
      </c>
      <c r="C50" s="3">
        <v>0</v>
      </c>
      <c r="E50" s="3">
        <v>0</v>
      </c>
      <c r="G50" s="3">
        <v>0</v>
      </c>
      <c r="I50" s="3">
        <f t="shared" si="0"/>
        <v>0</v>
      </c>
      <c r="K50" s="5">
        <f t="shared" si="1"/>
        <v>0</v>
      </c>
      <c r="M50" s="3">
        <v>1575000600</v>
      </c>
      <c r="O50" s="3">
        <v>0</v>
      </c>
      <c r="Q50" s="3">
        <v>10280922356</v>
      </c>
      <c r="S50" s="3">
        <f t="shared" si="2"/>
        <v>11855922956</v>
      </c>
      <c r="U50" s="5">
        <f t="shared" si="3"/>
        <v>1.5936356606335042E-3</v>
      </c>
    </row>
    <row r="51" spans="1:21" x14ac:dyDescent="0.5">
      <c r="A51" s="1" t="s">
        <v>185</v>
      </c>
      <c r="C51" s="3">
        <v>0</v>
      </c>
      <c r="E51" s="3">
        <v>0</v>
      </c>
      <c r="G51" s="3">
        <v>0</v>
      </c>
      <c r="I51" s="3">
        <f t="shared" si="0"/>
        <v>0</v>
      </c>
      <c r="K51" s="5">
        <f t="shared" si="1"/>
        <v>0</v>
      </c>
      <c r="M51" s="3">
        <v>262500000</v>
      </c>
      <c r="O51" s="3">
        <v>0</v>
      </c>
      <c r="Q51" s="3">
        <v>184770794090</v>
      </c>
      <c r="S51" s="3">
        <f t="shared" si="2"/>
        <v>185033294090</v>
      </c>
      <c r="U51" s="5">
        <f t="shared" si="3"/>
        <v>2.4871590087137088E-2</v>
      </c>
    </row>
    <row r="52" spans="1:21" x14ac:dyDescent="0.5">
      <c r="A52" s="1" t="s">
        <v>195</v>
      </c>
      <c r="C52" s="3">
        <v>0</v>
      </c>
      <c r="E52" s="3">
        <v>0</v>
      </c>
      <c r="G52" s="3">
        <v>0</v>
      </c>
      <c r="I52" s="3">
        <f t="shared" si="0"/>
        <v>0</v>
      </c>
      <c r="K52" s="5">
        <f t="shared" si="1"/>
        <v>0</v>
      </c>
      <c r="M52" s="3">
        <v>2973509000</v>
      </c>
      <c r="O52" s="3">
        <v>0</v>
      </c>
      <c r="Q52" s="3">
        <v>33549497893</v>
      </c>
      <c r="S52" s="3">
        <f t="shared" si="2"/>
        <v>36523006893</v>
      </c>
      <c r="U52" s="5">
        <f t="shared" si="3"/>
        <v>4.9093070555753099E-3</v>
      </c>
    </row>
    <row r="53" spans="1:21" x14ac:dyDescent="0.5">
      <c r="A53" s="1" t="s">
        <v>217</v>
      </c>
      <c r="C53" s="3">
        <v>0</v>
      </c>
      <c r="E53" s="3">
        <v>0</v>
      </c>
      <c r="G53" s="3">
        <v>0</v>
      </c>
      <c r="I53" s="3">
        <f t="shared" si="0"/>
        <v>0</v>
      </c>
      <c r="K53" s="5">
        <f t="shared" si="1"/>
        <v>0</v>
      </c>
      <c r="M53" s="3">
        <v>0</v>
      </c>
      <c r="O53" s="3">
        <v>0</v>
      </c>
      <c r="Q53" s="3">
        <v>1480674640</v>
      </c>
      <c r="S53" s="3">
        <f t="shared" si="2"/>
        <v>1480674640</v>
      </c>
      <c r="U53" s="5">
        <f t="shared" si="3"/>
        <v>1.9902760138176424E-4</v>
      </c>
    </row>
    <row r="54" spans="1:21" x14ac:dyDescent="0.5">
      <c r="A54" s="1" t="s">
        <v>199</v>
      </c>
      <c r="C54" s="3">
        <v>0</v>
      </c>
      <c r="E54" s="3">
        <v>0</v>
      </c>
      <c r="G54" s="3">
        <v>0</v>
      </c>
      <c r="I54" s="3">
        <f t="shared" si="0"/>
        <v>0</v>
      </c>
      <c r="K54" s="5">
        <f t="shared" si="1"/>
        <v>0</v>
      </c>
      <c r="M54" s="3">
        <v>1667500000</v>
      </c>
      <c r="O54" s="3">
        <v>0</v>
      </c>
      <c r="Q54" s="3">
        <v>9379389633</v>
      </c>
      <c r="S54" s="3">
        <f t="shared" si="2"/>
        <v>11046889633</v>
      </c>
      <c r="U54" s="5">
        <f t="shared" si="3"/>
        <v>1.4848879605212041E-3</v>
      </c>
    </row>
    <row r="55" spans="1:21" x14ac:dyDescent="0.5">
      <c r="A55" s="1" t="s">
        <v>41</v>
      </c>
      <c r="C55" s="3">
        <v>0</v>
      </c>
      <c r="E55" s="3">
        <f>VLOOKUP(A55,'درآمد ناشی از تغییر قیمت اوراق '!A:Q,9,0)</f>
        <v>11019082131</v>
      </c>
      <c r="G55" s="3">
        <v>0</v>
      </c>
      <c r="I55" s="3">
        <f t="shared" si="0"/>
        <v>11019082131</v>
      </c>
      <c r="K55" s="5">
        <f t="shared" si="1"/>
        <v>3.5904258703488138E-3</v>
      </c>
      <c r="M55" s="3">
        <v>1624273072</v>
      </c>
      <c r="O55" s="3">
        <f>VLOOKUP(A55,'درآمد ناشی از تغییر قیمت اوراق '!A:Q,17,0)</f>
        <v>53789431761</v>
      </c>
      <c r="Q55" s="3">
        <v>11126149362</v>
      </c>
      <c r="S55" s="3">
        <f t="shared" si="2"/>
        <v>66539854195</v>
      </c>
      <c r="U55" s="5">
        <f t="shared" si="3"/>
        <v>8.9440767194629428E-3</v>
      </c>
    </row>
    <row r="56" spans="1:21" x14ac:dyDescent="0.5">
      <c r="A56" s="1" t="s">
        <v>229</v>
      </c>
      <c r="C56" s="3">
        <v>0</v>
      </c>
      <c r="E56" s="3">
        <v>0</v>
      </c>
      <c r="G56" s="3">
        <v>0</v>
      </c>
      <c r="I56" s="3">
        <f t="shared" si="0"/>
        <v>0</v>
      </c>
      <c r="K56" s="5">
        <f t="shared" si="1"/>
        <v>0</v>
      </c>
      <c r="M56" s="3">
        <v>0</v>
      </c>
      <c r="O56" s="3">
        <v>0</v>
      </c>
      <c r="Q56" s="3">
        <v>3884266548</v>
      </c>
      <c r="S56" s="3">
        <f t="shared" si="2"/>
        <v>3884266548</v>
      </c>
      <c r="U56" s="5">
        <f t="shared" si="3"/>
        <v>5.2211082252064871E-4</v>
      </c>
    </row>
    <row r="57" spans="1:21" x14ac:dyDescent="0.5">
      <c r="A57" s="1" t="s">
        <v>230</v>
      </c>
      <c r="C57" s="3">
        <v>0</v>
      </c>
      <c r="E57" s="3">
        <v>0</v>
      </c>
      <c r="G57" s="3">
        <v>0</v>
      </c>
      <c r="I57" s="3">
        <f t="shared" si="0"/>
        <v>0</v>
      </c>
      <c r="K57" s="5">
        <f t="shared" si="1"/>
        <v>0</v>
      </c>
      <c r="M57" s="3">
        <v>0</v>
      </c>
      <c r="O57" s="3">
        <v>0</v>
      </c>
      <c r="Q57" s="3">
        <v>31816238441</v>
      </c>
      <c r="S57" s="3">
        <f t="shared" si="2"/>
        <v>31816238441</v>
      </c>
      <c r="U57" s="5">
        <f t="shared" si="3"/>
        <v>4.276638128888675E-3</v>
      </c>
    </row>
    <row r="58" spans="1:21" x14ac:dyDescent="0.5">
      <c r="A58" s="1" t="s">
        <v>39</v>
      </c>
      <c r="C58" s="3">
        <v>0</v>
      </c>
      <c r="E58" s="3">
        <f>VLOOKUP(A58,'درآمد ناشی از تغییر قیمت اوراق '!A:Q,9,0)</f>
        <v>16319739145</v>
      </c>
      <c r="G58" s="3">
        <v>0</v>
      </c>
      <c r="I58" s="3">
        <f t="shared" si="0"/>
        <v>16319739145</v>
      </c>
      <c r="K58" s="5">
        <f t="shared" si="1"/>
        <v>5.3175766299724146E-3</v>
      </c>
      <c r="M58" s="3">
        <v>0</v>
      </c>
      <c r="O58" s="3">
        <f>VLOOKUP(A58,'درآمد ناشی از تغییر قیمت اوراق '!A:Q,17,0)</f>
        <v>28997954081</v>
      </c>
      <c r="Q58" s="3">
        <v>1575738012</v>
      </c>
      <c r="S58" s="3">
        <f t="shared" si="2"/>
        <v>30573692093</v>
      </c>
      <c r="U58" s="5">
        <f t="shared" si="3"/>
        <v>4.1096189792609681E-3</v>
      </c>
    </row>
    <row r="59" spans="1:21" x14ac:dyDescent="0.5">
      <c r="A59" s="1" t="s">
        <v>40</v>
      </c>
      <c r="C59" s="3">
        <v>0</v>
      </c>
      <c r="E59" s="3">
        <f>VLOOKUP(A59,'درآمد ناشی از تغییر قیمت اوراق '!A:Q,9,0)</f>
        <v>7766193858</v>
      </c>
      <c r="G59" s="3">
        <v>0</v>
      </c>
      <c r="I59" s="3">
        <f t="shared" si="0"/>
        <v>7766193858</v>
      </c>
      <c r="K59" s="5">
        <f t="shared" si="1"/>
        <v>2.530514158113163E-3</v>
      </c>
      <c r="M59" s="3">
        <v>0</v>
      </c>
      <c r="O59" s="3">
        <f>VLOOKUP(A59,'درآمد ناشی از تغییر قیمت اوراق '!A:Q,17,0)</f>
        <v>14795194851</v>
      </c>
      <c r="Q59" s="3">
        <v>1528478734</v>
      </c>
      <c r="S59" s="3">
        <f t="shared" si="2"/>
        <v>16323673585</v>
      </c>
      <c r="U59" s="5">
        <f t="shared" si="3"/>
        <v>2.1941765676228605E-3</v>
      </c>
    </row>
    <row r="60" spans="1:21" x14ac:dyDescent="0.5">
      <c r="A60" s="1" t="s">
        <v>231</v>
      </c>
      <c r="C60" s="3">
        <v>0</v>
      </c>
      <c r="E60" s="3">
        <v>0</v>
      </c>
      <c r="G60" s="3">
        <v>0</v>
      </c>
      <c r="I60" s="3">
        <f t="shared" si="0"/>
        <v>0</v>
      </c>
      <c r="K60" s="5">
        <f t="shared" si="1"/>
        <v>0</v>
      </c>
      <c r="M60" s="3">
        <v>0</v>
      </c>
      <c r="O60" s="3">
        <v>0</v>
      </c>
      <c r="Q60" s="3">
        <v>18706474008</v>
      </c>
      <c r="S60" s="3">
        <f t="shared" si="2"/>
        <v>18706474008</v>
      </c>
      <c r="U60" s="5">
        <f t="shared" si="3"/>
        <v>2.5144650631164708E-3</v>
      </c>
    </row>
    <row r="61" spans="1:21" x14ac:dyDescent="0.5">
      <c r="A61" s="1" t="s">
        <v>23</v>
      </c>
      <c r="C61" s="3">
        <v>0</v>
      </c>
      <c r="E61" s="3">
        <f>VLOOKUP(A61,'درآمد ناشی از تغییر قیمت اوراق '!A:Q,9,0)</f>
        <v>11719426345</v>
      </c>
      <c r="G61" s="3">
        <v>0</v>
      </c>
      <c r="I61" s="3">
        <f t="shared" si="0"/>
        <v>11719426345</v>
      </c>
      <c r="K61" s="5">
        <f t="shared" si="1"/>
        <v>3.8186240046580739E-3</v>
      </c>
      <c r="M61" s="3">
        <v>0</v>
      </c>
      <c r="O61" s="3">
        <f>VLOOKUP(A61,'درآمد ناشی از تغییر قیمت اوراق '!A:Q,17,0)</f>
        <v>147691364159</v>
      </c>
      <c r="Q61" s="3">
        <v>1297792003</v>
      </c>
      <c r="S61" s="3">
        <f t="shared" si="2"/>
        <v>148989156162</v>
      </c>
      <c r="U61" s="5">
        <f t="shared" si="3"/>
        <v>2.0026651083060329E-2</v>
      </c>
    </row>
    <row r="62" spans="1:21" x14ac:dyDescent="0.5">
      <c r="A62" s="1" t="s">
        <v>218</v>
      </c>
      <c r="C62" s="3">
        <v>0</v>
      </c>
      <c r="E62" s="3">
        <v>0</v>
      </c>
      <c r="G62" s="3">
        <v>0</v>
      </c>
      <c r="I62" s="3">
        <f t="shared" si="0"/>
        <v>0</v>
      </c>
      <c r="K62" s="5">
        <f t="shared" si="1"/>
        <v>0</v>
      </c>
      <c r="M62" s="3">
        <v>0</v>
      </c>
      <c r="O62" s="3">
        <v>0</v>
      </c>
      <c r="Q62" s="3">
        <v>51940116</v>
      </c>
      <c r="S62" s="3">
        <f t="shared" si="2"/>
        <v>51940116</v>
      </c>
      <c r="U62" s="5">
        <f t="shared" si="3"/>
        <v>6.9816260937450755E-6</v>
      </c>
    </row>
    <row r="63" spans="1:21" x14ac:dyDescent="0.5">
      <c r="A63" s="1" t="s">
        <v>232</v>
      </c>
      <c r="C63" s="3">
        <v>0</v>
      </c>
      <c r="E63" s="3">
        <v>0</v>
      </c>
      <c r="G63" s="3">
        <v>0</v>
      </c>
      <c r="I63" s="3">
        <f t="shared" si="0"/>
        <v>0</v>
      </c>
      <c r="K63" s="5">
        <f t="shared" si="1"/>
        <v>0</v>
      </c>
      <c r="M63" s="3">
        <v>0</v>
      </c>
      <c r="O63" s="3">
        <v>0</v>
      </c>
      <c r="Q63" s="3">
        <v>25437060332</v>
      </c>
      <c r="S63" s="3">
        <f t="shared" si="2"/>
        <v>25437060332</v>
      </c>
      <c r="U63" s="5">
        <f t="shared" si="3"/>
        <v>3.4191691863387245E-3</v>
      </c>
    </row>
    <row r="64" spans="1:21" x14ac:dyDescent="0.5">
      <c r="A64" s="1" t="s">
        <v>233</v>
      </c>
      <c r="C64" s="3">
        <v>0</v>
      </c>
      <c r="E64" s="3">
        <v>0</v>
      </c>
      <c r="G64" s="3">
        <v>0</v>
      </c>
      <c r="I64" s="3">
        <f t="shared" si="0"/>
        <v>0</v>
      </c>
      <c r="K64" s="5">
        <f t="shared" si="1"/>
        <v>0</v>
      </c>
      <c r="M64" s="3">
        <v>0</v>
      </c>
      <c r="O64" s="3">
        <v>0</v>
      </c>
      <c r="Q64" s="3">
        <v>0</v>
      </c>
      <c r="S64" s="3">
        <f t="shared" si="2"/>
        <v>0</v>
      </c>
      <c r="U64" s="5">
        <f t="shared" si="3"/>
        <v>0</v>
      </c>
    </row>
    <row r="65" spans="1:21" x14ac:dyDescent="0.5">
      <c r="A65" s="1" t="s">
        <v>234</v>
      </c>
      <c r="C65" s="3">
        <v>0</v>
      </c>
      <c r="E65" s="3">
        <v>0</v>
      </c>
      <c r="G65" s="3">
        <v>0</v>
      </c>
      <c r="I65" s="3">
        <f t="shared" si="0"/>
        <v>0</v>
      </c>
      <c r="K65" s="5">
        <f t="shared" si="1"/>
        <v>0</v>
      </c>
      <c r="M65" s="3">
        <v>0</v>
      </c>
      <c r="O65" s="3">
        <v>0</v>
      </c>
      <c r="Q65" s="3">
        <v>0</v>
      </c>
      <c r="S65" s="3">
        <f t="shared" si="2"/>
        <v>0</v>
      </c>
      <c r="U65" s="5">
        <f t="shared" si="3"/>
        <v>0</v>
      </c>
    </row>
    <row r="66" spans="1:21" x14ac:dyDescent="0.5">
      <c r="A66" s="1" t="s">
        <v>47</v>
      </c>
      <c r="C66" s="3">
        <v>14925650558</v>
      </c>
      <c r="E66" s="3">
        <f>VLOOKUP(A66,'درآمد ناشی از تغییر قیمت اوراق '!A:Q,9,0)</f>
        <v>237121521319</v>
      </c>
      <c r="G66" s="3">
        <v>0</v>
      </c>
      <c r="I66" s="3">
        <f t="shared" si="0"/>
        <v>252047171877</v>
      </c>
      <c r="K66" s="5">
        <f t="shared" si="1"/>
        <v>8.2126321929257506E-2</v>
      </c>
      <c r="M66" s="3">
        <v>14925650558</v>
      </c>
      <c r="O66" s="3">
        <f>VLOOKUP(A66,'درآمد ناشی از تغییر قیمت اوراق '!A:Q,17,0)</f>
        <v>378780745327</v>
      </c>
      <c r="Q66" s="3">
        <v>0</v>
      </c>
      <c r="S66" s="3">
        <f t="shared" si="2"/>
        <v>393706395885</v>
      </c>
      <c r="U66" s="5">
        <f t="shared" si="3"/>
        <v>5.2920768347630272E-2</v>
      </c>
    </row>
    <row r="67" spans="1:21" x14ac:dyDescent="0.5">
      <c r="A67" s="1" t="s">
        <v>42</v>
      </c>
      <c r="C67" s="3">
        <v>444799072</v>
      </c>
      <c r="E67" s="3">
        <f>VLOOKUP(A67,'درآمد ناشی از تغییر قیمت اوراق '!A:Q,9,0)</f>
        <v>9606809052</v>
      </c>
      <c r="G67" s="3">
        <v>0</v>
      </c>
      <c r="I67" s="3">
        <f t="shared" si="0"/>
        <v>10051608124</v>
      </c>
      <c r="K67" s="5">
        <f t="shared" si="1"/>
        <v>3.2751869364406596E-3</v>
      </c>
      <c r="M67" s="3">
        <v>444799072</v>
      </c>
      <c r="O67" s="3">
        <f>VLOOKUP(A67,'درآمد ناشی از تغییر قیمت اوراق '!A:Q,17,0)</f>
        <v>9826964391</v>
      </c>
      <c r="Q67" s="3">
        <v>0</v>
      </c>
      <c r="S67" s="3">
        <f t="shared" si="2"/>
        <v>10271763463</v>
      </c>
      <c r="U67" s="5">
        <f t="shared" si="3"/>
        <v>1.3806979526587518E-3</v>
      </c>
    </row>
    <row r="68" spans="1:21" x14ac:dyDescent="0.5">
      <c r="A68" s="1" t="s">
        <v>19</v>
      </c>
      <c r="C68" s="3">
        <v>0</v>
      </c>
      <c r="E68" s="3">
        <f>VLOOKUP(A68,'درآمد ناشی از تغییر قیمت اوراق '!A:Q,9,0)</f>
        <v>408313375421</v>
      </c>
      <c r="G68" s="3">
        <v>0</v>
      </c>
      <c r="I68" s="3">
        <f t="shared" si="0"/>
        <v>408313375421</v>
      </c>
      <c r="K68" s="5">
        <f t="shared" si="1"/>
        <v>0.13304364999664106</v>
      </c>
      <c r="M68" s="3">
        <v>6852869117</v>
      </c>
      <c r="O68" s="3">
        <f>VLOOKUP(A68,'درآمد ناشی از تغییر قیمت اوراق '!A:Q,17,0)</f>
        <v>858674878164</v>
      </c>
      <c r="Q68" s="3">
        <v>0</v>
      </c>
      <c r="S68" s="3">
        <f t="shared" si="2"/>
        <v>865527747281</v>
      </c>
      <c r="U68" s="5">
        <f t="shared" si="3"/>
        <v>0.11634150191881402</v>
      </c>
    </row>
    <row r="69" spans="1:21" x14ac:dyDescent="0.5">
      <c r="A69" s="1" t="s">
        <v>49</v>
      </c>
      <c r="C69" s="3">
        <v>0</v>
      </c>
      <c r="E69" s="3">
        <f>VLOOKUP(A69,'درآمد ناشی از تغییر قیمت اوراق '!A:Q,9,0)</f>
        <v>45241855238</v>
      </c>
      <c r="G69" s="3">
        <v>0</v>
      </c>
      <c r="I69" s="3">
        <f t="shared" si="0"/>
        <v>45241855238</v>
      </c>
      <c r="K69" s="5">
        <f t="shared" si="1"/>
        <v>1.4741475336870886E-2</v>
      </c>
      <c r="M69" s="3">
        <v>10200000000</v>
      </c>
      <c r="O69" s="3">
        <f>VLOOKUP(A69,'درآمد ناشی از تغییر قیمت اوراق '!A:Q,17,0)</f>
        <v>128986747364</v>
      </c>
      <c r="Q69" s="3">
        <v>0</v>
      </c>
      <c r="S69" s="3">
        <f t="shared" si="2"/>
        <v>139186747364</v>
      </c>
      <c r="U69" s="5">
        <f t="shared" si="3"/>
        <v>1.8709042299790129E-2</v>
      </c>
    </row>
    <row r="70" spans="1:21" x14ac:dyDescent="0.5">
      <c r="A70" s="1" t="s">
        <v>21</v>
      </c>
      <c r="C70" s="3">
        <v>0</v>
      </c>
      <c r="E70" s="3">
        <f>VLOOKUP(A70,'درآمد ناشی از تغییر قیمت اوراق '!A:Q,9,0)</f>
        <v>26140609774</v>
      </c>
      <c r="G70" s="3">
        <v>0</v>
      </c>
      <c r="I70" s="3">
        <f t="shared" si="0"/>
        <v>26140609774</v>
      </c>
      <c r="K70" s="5">
        <f t="shared" si="1"/>
        <v>8.5175807280007156E-3</v>
      </c>
      <c r="M70" s="3">
        <v>4394995200</v>
      </c>
      <c r="O70" s="3">
        <f>VLOOKUP(A70,'درآمد ناشی از تغییر قیمت اوراق '!A:Q,17,0)</f>
        <v>75865847443</v>
      </c>
      <c r="Q70" s="3">
        <v>0</v>
      </c>
      <c r="S70" s="3">
        <f t="shared" si="2"/>
        <v>80260842643</v>
      </c>
      <c r="U70" s="5">
        <f t="shared" si="3"/>
        <v>1.0788408583884107E-2</v>
      </c>
    </row>
    <row r="71" spans="1:21" x14ac:dyDescent="0.5">
      <c r="A71" s="1" t="s">
        <v>25</v>
      </c>
      <c r="C71" s="3">
        <v>13880409037</v>
      </c>
      <c r="E71" s="3">
        <f>VLOOKUP(A71,'درآمد ناشی از تغییر قیمت اوراق '!A:Q,9,0)</f>
        <v>5078648532</v>
      </c>
      <c r="G71" s="3">
        <v>0</v>
      </c>
      <c r="I71" s="3">
        <f t="shared" si="0"/>
        <v>18959057569</v>
      </c>
      <c r="K71" s="5">
        <f t="shared" si="1"/>
        <v>6.1775645161646986E-3</v>
      </c>
      <c r="M71" s="3">
        <v>13880409037</v>
      </c>
      <c r="O71" s="3">
        <f>VLOOKUP(A71,'درآمد ناشی از تغییر قیمت اوراق '!A:Q,17,0)</f>
        <v>7011890453</v>
      </c>
      <c r="Q71" s="3">
        <v>0</v>
      </c>
      <c r="S71" s="3">
        <f t="shared" si="2"/>
        <v>20892299490</v>
      </c>
      <c r="U71" s="5">
        <f t="shared" si="3"/>
        <v>2.8082768101195792E-3</v>
      </c>
    </row>
    <row r="72" spans="1:21" x14ac:dyDescent="0.5">
      <c r="A72" s="1" t="s">
        <v>38</v>
      </c>
      <c r="C72" s="3">
        <v>114120460</v>
      </c>
      <c r="E72" s="3">
        <f>VLOOKUP(A72,'درآمد ناشی از تغییر قیمت اوراق '!A:Q,9,0)</f>
        <v>812775855</v>
      </c>
      <c r="G72" s="3">
        <v>0</v>
      </c>
      <c r="I72" s="3">
        <f t="shared" si="0"/>
        <v>926896315</v>
      </c>
      <c r="K72" s="5">
        <f t="shared" si="1"/>
        <v>3.0201721603875239E-4</v>
      </c>
      <c r="M72" s="3">
        <v>114120460</v>
      </c>
      <c r="O72" s="3">
        <f>VLOOKUP(A72,'درآمد ناشی از تغییر قیمت اوراق '!A:Q,17,0)</f>
        <v>1408224726</v>
      </c>
      <c r="Q72" s="3">
        <v>0</v>
      </c>
      <c r="S72" s="3">
        <f t="shared" si="2"/>
        <v>1522345186</v>
      </c>
      <c r="U72" s="5">
        <f t="shared" si="3"/>
        <v>2.046288243612086E-4</v>
      </c>
    </row>
    <row r="73" spans="1:21" x14ac:dyDescent="0.5">
      <c r="A73" s="1" t="s">
        <v>59</v>
      </c>
      <c r="C73" s="3">
        <v>20558530</v>
      </c>
      <c r="E73" s="3">
        <f>VLOOKUP(A73,'درآمد ناشی از تغییر قیمت اوراق '!A:Q,9,0)</f>
        <v>6938653</v>
      </c>
      <c r="G73" s="3">
        <v>0</v>
      </c>
      <c r="I73" s="3">
        <f t="shared" ref="I73:I78" si="4">C73+E73+G73</f>
        <v>27497183</v>
      </c>
      <c r="K73" s="5">
        <f t="shared" ref="K73:K78" si="5">I73/$I$79</f>
        <v>8.9596026267167861E-6</v>
      </c>
      <c r="M73" s="3">
        <v>20558530</v>
      </c>
      <c r="O73" s="3">
        <f>VLOOKUP(A73,'درآمد ناشی از تغییر قیمت اوراق '!A:Q,17,0)</f>
        <v>6938653</v>
      </c>
      <c r="Q73" s="3">
        <v>0</v>
      </c>
      <c r="S73" s="3">
        <f t="shared" ref="S73:S78" si="6">M73+O73+Q73</f>
        <v>27497183</v>
      </c>
      <c r="U73" s="5">
        <f t="shared" ref="U73:U78" si="7">S73/$S$79</f>
        <v>3.6960843587119344E-6</v>
      </c>
    </row>
    <row r="74" spans="1:21" x14ac:dyDescent="0.5">
      <c r="A74" s="1" t="s">
        <v>57</v>
      </c>
      <c r="C74" s="3">
        <v>0</v>
      </c>
      <c r="E74" s="3">
        <f>VLOOKUP(A74,'درآمد ناشی از تغییر قیمت اوراق '!A:Q,9,0)</f>
        <v>202285671</v>
      </c>
      <c r="G74" s="3">
        <v>0</v>
      </c>
      <c r="I74" s="3">
        <f t="shared" si="4"/>
        <v>202285671</v>
      </c>
      <c r="K74" s="5">
        <f t="shared" si="5"/>
        <v>6.5912178321639995E-5</v>
      </c>
      <c r="M74" s="3">
        <v>0</v>
      </c>
      <c r="O74" s="3">
        <f>VLOOKUP(A74,'درآمد ناشی از تغییر قیمت اوراق '!A:Q,17,0)</f>
        <v>202285671</v>
      </c>
      <c r="Q74" s="3">
        <v>0</v>
      </c>
      <c r="S74" s="3">
        <f t="shared" si="6"/>
        <v>202285671</v>
      </c>
      <c r="U74" s="5">
        <f t="shared" si="7"/>
        <v>2.719060001799633E-5</v>
      </c>
    </row>
    <row r="75" spans="1:21" x14ac:dyDescent="0.5">
      <c r="A75" s="1" t="s">
        <v>43</v>
      </c>
      <c r="C75" s="3">
        <v>0</v>
      </c>
      <c r="E75" s="3">
        <f>VLOOKUP(A75,'درآمد ناشی از تغییر قیمت اوراق '!A:Q,9,0)</f>
        <v>331398371</v>
      </c>
      <c r="G75" s="3">
        <v>0</v>
      </c>
      <c r="I75" s="3">
        <f t="shared" si="4"/>
        <v>331398371</v>
      </c>
      <c r="K75" s="5">
        <f t="shared" si="5"/>
        <v>1.079818872828269E-4</v>
      </c>
      <c r="M75" s="3">
        <v>0</v>
      </c>
      <c r="O75" s="3">
        <f>VLOOKUP(A75,'درآمد ناشی از تغییر قیمت اوراق '!A:Q,17,0)</f>
        <v>659903237</v>
      </c>
      <c r="Q75" s="3">
        <v>0</v>
      </c>
      <c r="S75" s="3">
        <f t="shared" si="6"/>
        <v>659903237</v>
      </c>
      <c r="U75" s="5">
        <f t="shared" si="7"/>
        <v>8.8702105686210643E-5</v>
      </c>
    </row>
    <row r="76" spans="1:21" x14ac:dyDescent="0.5">
      <c r="A76" s="1" t="s">
        <v>58</v>
      </c>
      <c r="C76" s="3">
        <v>0</v>
      </c>
      <c r="E76" s="3">
        <f>VLOOKUP(A76,'درآمد ناشی از تغییر قیمت اوراق '!A:Q,9,0)</f>
        <v>-1958751292</v>
      </c>
      <c r="G76" s="3">
        <v>0</v>
      </c>
      <c r="I76" s="3">
        <f t="shared" si="4"/>
        <v>-1958751292</v>
      </c>
      <c r="K76" s="5">
        <f t="shared" si="5"/>
        <v>-6.3823385911524464E-4</v>
      </c>
      <c r="M76" s="3">
        <v>0</v>
      </c>
      <c r="O76" s="3">
        <f>VLOOKUP(A76,'درآمد ناشی از تغییر قیمت اوراق '!A:Q,17,0)</f>
        <v>-1958751292</v>
      </c>
      <c r="Q76" s="3">
        <v>0</v>
      </c>
      <c r="S76" s="3">
        <f t="shared" si="6"/>
        <v>-1958751292</v>
      </c>
      <c r="U76" s="5">
        <f t="shared" si="7"/>
        <v>-2.6328915267312994E-4</v>
      </c>
    </row>
    <row r="77" spans="1:21" x14ac:dyDescent="0.5">
      <c r="A77" s="1" t="s">
        <v>48</v>
      </c>
      <c r="C77" s="3">
        <v>0</v>
      </c>
      <c r="E77" s="3">
        <f>VLOOKUP(A77,'درآمد ناشی از تغییر قیمت اوراق '!A:Q,9,0)</f>
        <v>157166705657</v>
      </c>
      <c r="G77" s="3">
        <v>0</v>
      </c>
      <c r="I77" s="3">
        <f t="shared" si="4"/>
        <v>157166705657</v>
      </c>
      <c r="K77" s="5">
        <f t="shared" si="5"/>
        <v>5.1210745072936423E-2</v>
      </c>
      <c r="M77" s="3">
        <v>0</v>
      </c>
      <c r="O77" s="3">
        <f>VLOOKUP(A77,'درآمد ناشی از تغییر قیمت اوراق '!A:Q,17,0)</f>
        <v>209727324300</v>
      </c>
      <c r="Q77" s="3">
        <v>0</v>
      </c>
      <c r="S77" s="3">
        <f t="shared" si="6"/>
        <v>209727324300</v>
      </c>
      <c r="U77" s="5">
        <f t="shared" si="7"/>
        <v>2.8190883514858066E-2</v>
      </c>
    </row>
    <row r="78" spans="1:21" x14ac:dyDescent="0.5">
      <c r="A78" s="1" t="s">
        <v>31</v>
      </c>
      <c r="C78" s="3">
        <v>0</v>
      </c>
      <c r="E78" s="3">
        <f>VLOOKUP(A78,'درآمد ناشی از تغییر قیمت اوراق '!A:Q,9,0)</f>
        <v>21150100133</v>
      </c>
      <c r="G78" s="3">
        <v>0</v>
      </c>
      <c r="I78" s="3">
        <f t="shared" si="4"/>
        <v>21150100133</v>
      </c>
      <c r="K78" s="5">
        <f t="shared" si="5"/>
        <v>6.8914874918987101E-3</v>
      </c>
      <c r="M78" s="3">
        <v>0</v>
      </c>
      <c r="O78" s="3">
        <f>VLOOKUP(A78,'درآمد ناشی از تغییر قیمت اوراق '!A:Q,17,0)</f>
        <v>22201978952</v>
      </c>
      <c r="Q78" s="3">
        <v>0</v>
      </c>
      <c r="S78" s="3">
        <f t="shared" si="6"/>
        <v>22201978952</v>
      </c>
      <c r="U78" s="5">
        <f t="shared" si="7"/>
        <v>2.9843197805731149E-3</v>
      </c>
    </row>
    <row r="79" spans="1:21" ht="22.5" thickBot="1" x14ac:dyDescent="0.55000000000000004">
      <c r="C79" s="4">
        <f>SUM(C8:C78)</f>
        <v>62622650771</v>
      </c>
      <c r="E79" s="4">
        <f>SUM(E8:E78)</f>
        <v>1927808534560</v>
      </c>
      <c r="G79" s="4">
        <f>SUM(G8:G78)</f>
        <v>1078586955943</v>
      </c>
      <c r="I79" s="4">
        <f>SUM(I8:I78)</f>
        <v>3069018141274</v>
      </c>
      <c r="K79" s="6">
        <f>SUM(K8:K78)</f>
        <v>0.99999999999999989</v>
      </c>
      <c r="M79" s="4">
        <f>SUM(M8:M78)</f>
        <v>176856025618</v>
      </c>
      <c r="O79" s="4">
        <f>SUM(O8:O78)</f>
        <v>5345025999328</v>
      </c>
      <c r="Q79" s="4">
        <f>SUM(Q8:Q78)</f>
        <v>1917662187617</v>
      </c>
      <c r="S79" s="4">
        <f>SUM(S8:S78)</f>
        <v>7439544212563</v>
      </c>
      <c r="U79" s="6">
        <f>SUM(U8:U78)</f>
        <v>0.99999999999999989</v>
      </c>
    </row>
    <row r="80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7"/>
  <sheetViews>
    <sheetView rightToLeft="1" topLeftCell="A34" workbookViewId="0">
      <selection activeCell="O51" sqref="O51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7" t="s">
        <v>160</v>
      </c>
      <c r="C6" s="15" t="s">
        <v>158</v>
      </c>
      <c r="D6" s="15" t="s">
        <v>158</v>
      </c>
      <c r="E6" s="15" t="s">
        <v>158</v>
      </c>
      <c r="F6" s="15" t="s">
        <v>158</v>
      </c>
      <c r="G6" s="15" t="s">
        <v>158</v>
      </c>
      <c r="H6" s="15" t="s">
        <v>158</v>
      </c>
      <c r="I6" s="15" t="s">
        <v>158</v>
      </c>
      <c r="K6" s="15" t="s">
        <v>159</v>
      </c>
      <c r="L6" s="15" t="s">
        <v>159</v>
      </c>
      <c r="M6" s="15" t="s">
        <v>159</v>
      </c>
      <c r="N6" s="15" t="s">
        <v>159</v>
      </c>
      <c r="O6" s="15" t="s">
        <v>159</v>
      </c>
      <c r="P6" s="15" t="s">
        <v>159</v>
      </c>
      <c r="Q6" s="15" t="s">
        <v>159</v>
      </c>
    </row>
    <row r="7" spans="1:17" ht="22.5" x14ac:dyDescent="0.5">
      <c r="A7" s="15" t="s">
        <v>160</v>
      </c>
      <c r="C7" s="16" t="s">
        <v>255</v>
      </c>
      <c r="E7" s="16" t="s">
        <v>252</v>
      </c>
      <c r="G7" s="16" t="s">
        <v>253</v>
      </c>
      <c r="I7" s="16" t="s">
        <v>256</v>
      </c>
      <c r="K7" s="16" t="s">
        <v>255</v>
      </c>
      <c r="M7" s="16" t="s">
        <v>252</v>
      </c>
      <c r="O7" s="16" t="s">
        <v>253</v>
      </c>
      <c r="Q7" s="16" t="s">
        <v>256</v>
      </c>
    </row>
    <row r="8" spans="1:17" x14ac:dyDescent="0.5">
      <c r="A8" s="1" t="s">
        <v>84</v>
      </c>
      <c r="C8" s="3">
        <v>0</v>
      </c>
      <c r="E8" s="3">
        <v>-12141341209</v>
      </c>
      <c r="G8" s="3">
        <v>14065056010</v>
      </c>
      <c r="I8" s="3">
        <f>C8+E8+G8</f>
        <v>1923714801</v>
      </c>
      <c r="K8" s="3">
        <v>0</v>
      </c>
      <c r="M8" s="3">
        <v>0</v>
      </c>
      <c r="O8" s="3">
        <v>14065056010</v>
      </c>
      <c r="Q8" s="3">
        <v>14065056010</v>
      </c>
    </row>
    <row r="9" spans="1:17" x14ac:dyDescent="0.5">
      <c r="A9" s="1" t="s">
        <v>235</v>
      </c>
      <c r="C9" s="3">
        <v>0</v>
      </c>
      <c r="E9" s="3">
        <v>0</v>
      </c>
      <c r="G9" s="3">
        <v>0</v>
      </c>
      <c r="I9" s="3">
        <f t="shared" ref="I9:I45" si="0">C9+E9+G9</f>
        <v>0</v>
      </c>
      <c r="K9" s="3">
        <v>0</v>
      </c>
      <c r="M9" s="3">
        <v>0</v>
      </c>
      <c r="O9" s="3">
        <v>6583716914</v>
      </c>
      <c r="Q9" s="3">
        <v>6583716914</v>
      </c>
    </row>
    <row r="10" spans="1:17" x14ac:dyDescent="0.5">
      <c r="A10" s="1" t="s">
        <v>236</v>
      </c>
      <c r="C10" s="3">
        <v>0</v>
      </c>
      <c r="E10" s="3">
        <v>0</v>
      </c>
      <c r="G10" s="3">
        <v>0</v>
      </c>
      <c r="I10" s="3">
        <f t="shared" si="0"/>
        <v>0</v>
      </c>
      <c r="K10" s="3">
        <v>0</v>
      </c>
      <c r="M10" s="3">
        <v>0</v>
      </c>
      <c r="O10" s="3">
        <v>2985631612</v>
      </c>
      <c r="Q10" s="3">
        <v>2985631612</v>
      </c>
    </row>
    <row r="11" spans="1:17" x14ac:dyDescent="0.5">
      <c r="A11" s="1" t="s">
        <v>237</v>
      </c>
      <c r="C11" s="3">
        <v>0</v>
      </c>
      <c r="E11" s="3">
        <v>0</v>
      </c>
      <c r="G11" s="3">
        <v>0</v>
      </c>
      <c r="I11" s="3">
        <f t="shared" si="0"/>
        <v>0</v>
      </c>
      <c r="K11" s="3">
        <v>0</v>
      </c>
      <c r="M11" s="3">
        <v>0</v>
      </c>
      <c r="O11" s="3">
        <v>54592</v>
      </c>
      <c r="Q11" s="3">
        <v>54592</v>
      </c>
    </row>
    <row r="12" spans="1:17" x14ac:dyDescent="0.5">
      <c r="A12" s="1" t="s">
        <v>238</v>
      </c>
      <c r="C12" s="3">
        <v>0</v>
      </c>
      <c r="E12" s="3">
        <v>0</v>
      </c>
      <c r="G12" s="3">
        <v>0</v>
      </c>
      <c r="I12" s="3">
        <f t="shared" si="0"/>
        <v>0</v>
      </c>
      <c r="K12" s="3">
        <v>0</v>
      </c>
      <c r="M12" s="3">
        <v>0</v>
      </c>
      <c r="O12" s="3">
        <v>4064302991</v>
      </c>
      <c r="Q12" s="3">
        <v>4064302991</v>
      </c>
    </row>
    <row r="13" spans="1:17" x14ac:dyDescent="0.5">
      <c r="A13" s="1" t="s">
        <v>239</v>
      </c>
      <c r="C13" s="3">
        <v>0</v>
      </c>
      <c r="E13" s="3">
        <v>0</v>
      </c>
      <c r="G13" s="3">
        <v>0</v>
      </c>
      <c r="I13" s="3">
        <f t="shared" si="0"/>
        <v>0</v>
      </c>
      <c r="K13" s="3">
        <v>0</v>
      </c>
      <c r="M13" s="3">
        <v>0</v>
      </c>
      <c r="O13" s="3">
        <v>413878779</v>
      </c>
      <c r="Q13" s="3">
        <v>413878779</v>
      </c>
    </row>
    <row r="14" spans="1:17" x14ac:dyDescent="0.5">
      <c r="A14" s="1" t="s">
        <v>240</v>
      </c>
      <c r="C14" s="3">
        <v>0</v>
      </c>
      <c r="E14" s="3">
        <v>0</v>
      </c>
      <c r="G14" s="3">
        <v>0</v>
      </c>
      <c r="I14" s="3">
        <f t="shared" si="0"/>
        <v>0</v>
      </c>
      <c r="K14" s="3">
        <v>0</v>
      </c>
      <c r="M14" s="3">
        <v>0</v>
      </c>
      <c r="O14" s="3">
        <v>1983907329</v>
      </c>
      <c r="Q14" s="3">
        <v>1983907329</v>
      </c>
    </row>
    <row r="15" spans="1:17" x14ac:dyDescent="0.5">
      <c r="A15" s="1" t="s">
        <v>241</v>
      </c>
      <c r="C15" s="3">
        <v>0</v>
      </c>
      <c r="E15" s="3">
        <v>0</v>
      </c>
      <c r="G15" s="3">
        <v>0</v>
      </c>
      <c r="I15" s="3">
        <f t="shared" si="0"/>
        <v>0</v>
      </c>
      <c r="K15" s="3">
        <v>0</v>
      </c>
      <c r="M15" s="3">
        <v>0</v>
      </c>
      <c r="O15" s="3">
        <v>1253879677</v>
      </c>
      <c r="Q15" s="3">
        <v>1253879677</v>
      </c>
    </row>
    <row r="16" spans="1:17" x14ac:dyDescent="0.5">
      <c r="A16" s="1" t="s">
        <v>242</v>
      </c>
      <c r="C16" s="3">
        <v>0</v>
      </c>
      <c r="E16" s="3">
        <v>0</v>
      </c>
      <c r="G16" s="3">
        <v>0</v>
      </c>
      <c r="I16" s="3">
        <f t="shared" si="0"/>
        <v>0</v>
      </c>
      <c r="K16" s="3">
        <v>5441299348</v>
      </c>
      <c r="M16" s="3">
        <v>0</v>
      </c>
      <c r="O16" s="3">
        <v>614221250</v>
      </c>
      <c r="Q16" s="3">
        <v>6055520598</v>
      </c>
    </row>
    <row r="17" spans="1:17" x14ac:dyDescent="0.5">
      <c r="A17" s="1" t="s">
        <v>243</v>
      </c>
      <c r="C17" s="3">
        <v>0</v>
      </c>
      <c r="E17" s="3">
        <v>0</v>
      </c>
      <c r="G17" s="3">
        <v>0</v>
      </c>
      <c r="I17" s="3">
        <f t="shared" si="0"/>
        <v>0</v>
      </c>
      <c r="K17" s="3">
        <v>0</v>
      </c>
      <c r="M17" s="3">
        <v>0</v>
      </c>
      <c r="O17" s="3">
        <v>231465708</v>
      </c>
      <c r="Q17" s="3">
        <v>231465708</v>
      </c>
    </row>
    <row r="18" spans="1:17" x14ac:dyDescent="0.5">
      <c r="A18" s="1" t="s">
        <v>244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v>0</v>
      </c>
      <c r="M18" s="3">
        <v>0</v>
      </c>
      <c r="O18" s="3">
        <v>3286276486</v>
      </c>
      <c r="Q18" s="3">
        <v>3286276486</v>
      </c>
    </row>
    <row r="19" spans="1:17" x14ac:dyDescent="0.5">
      <c r="A19" s="1" t="s">
        <v>245</v>
      </c>
      <c r="C19" s="3">
        <v>0</v>
      </c>
      <c r="E19" s="3">
        <v>0</v>
      </c>
      <c r="G19" s="3">
        <v>0</v>
      </c>
      <c r="I19" s="3">
        <f t="shared" si="0"/>
        <v>0</v>
      </c>
      <c r="K19" s="3">
        <v>0</v>
      </c>
      <c r="M19" s="3">
        <v>0</v>
      </c>
      <c r="O19" s="3">
        <v>700008229</v>
      </c>
      <c r="Q19" s="3">
        <v>700008229</v>
      </c>
    </row>
    <row r="20" spans="1:17" x14ac:dyDescent="0.5">
      <c r="A20" s="1" t="s">
        <v>246</v>
      </c>
      <c r="C20" s="3">
        <v>0</v>
      </c>
      <c r="E20" s="3">
        <v>0</v>
      </c>
      <c r="G20" s="3">
        <v>0</v>
      </c>
      <c r="I20" s="3">
        <f t="shared" si="0"/>
        <v>0</v>
      </c>
      <c r="K20" s="3">
        <v>0</v>
      </c>
      <c r="M20" s="3">
        <v>0</v>
      </c>
      <c r="O20" s="3">
        <v>27410403</v>
      </c>
      <c r="Q20" s="3">
        <v>27410403</v>
      </c>
    </row>
    <row r="21" spans="1:17" x14ac:dyDescent="0.5">
      <c r="A21" s="1" t="s">
        <v>247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v>0</v>
      </c>
      <c r="M21" s="3">
        <v>0</v>
      </c>
      <c r="O21" s="3">
        <v>2753634806</v>
      </c>
      <c r="Q21" s="3">
        <v>2753634806</v>
      </c>
    </row>
    <row r="22" spans="1:17" x14ac:dyDescent="0.5">
      <c r="A22" s="1" t="s">
        <v>248</v>
      </c>
      <c r="C22" s="3">
        <v>0</v>
      </c>
      <c r="E22" s="3">
        <v>0</v>
      </c>
      <c r="G22" s="3">
        <v>0</v>
      </c>
      <c r="I22" s="3">
        <f t="shared" si="0"/>
        <v>0</v>
      </c>
      <c r="K22" s="3">
        <v>0</v>
      </c>
      <c r="M22" s="3">
        <v>0</v>
      </c>
      <c r="O22" s="3">
        <v>1462295695</v>
      </c>
      <c r="Q22" s="3">
        <v>1462295695</v>
      </c>
    </row>
    <row r="23" spans="1:17" x14ac:dyDescent="0.5">
      <c r="A23" s="1" t="s">
        <v>249</v>
      </c>
      <c r="C23" s="3">
        <v>0</v>
      </c>
      <c r="E23" s="3">
        <v>0</v>
      </c>
      <c r="G23" s="3">
        <v>0</v>
      </c>
      <c r="I23" s="3">
        <f t="shared" si="0"/>
        <v>0</v>
      </c>
      <c r="K23" s="3">
        <v>0</v>
      </c>
      <c r="M23" s="3">
        <v>0</v>
      </c>
      <c r="O23" s="3">
        <v>3459368847</v>
      </c>
      <c r="Q23" s="3">
        <v>3459368847</v>
      </c>
    </row>
    <row r="24" spans="1:17" x14ac:dyDescent="0.5">
      <c r="A24" s="1" t="s">
        <v>250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v>0</v>
      </c>
      <c r="M24" s="3">
        <v>0</v>
      </c>
      <c r="O24" s="3">
        <v>1140531263</v>
      </c>
      <c r="Q24" s="3">
        <v>1140531263</v>
      </c>
    </row>
    <row r="25" spans="1:17" x14ac:dyDescent="0.5">
      <c r="A25" s="1" t="s">
        <v>134</v>
      </c>
      <c r="C25" s="3">
        <v>17142242</v>
      </c>
      <c r="E25" s="3">
        <v>-100692375</v>
      </c>
      <c r="G25" s="3">
        <v>0</v>
      </c>
      <c r="I25" s="3">
        <f t="shared" si="0"/>
        <v>-83550133</v>
      </c>
      <c r="K25" s="3">
        <v>17142242</v>
      </c>
      <c r="M25" s="3">
        <v>-100692375</v>
      </c>
      <c r="O25" s="3">
        <v>0</v>
      </c>
      <c r="Q25" s="3">
        <v>-83550133</v>
      </c>
    </row>
    <row r="26" spans="1:17" x14ac:dyDescent="0.5">
      <c r="A26" s="1" t="s">
        <v>131</v>
      </c>
      <c r="C26" s="3">
        <v>162926695</v>
      </c>
      <c r="E26" s="3">
        <v>6342300</v>
      </c>
      <c r="G26" s="3">
        <v>0</v>
      </c>
      <c r="I26" s="3">
        <f t="shared" si="0"/>
        <v>169268995</v>
      </c>
      <c r="K26" s="3">
        <v>828266495</v>
      </c>
      <c r="M26" s="3">
        <v>1426192</v>
      </c>
      <c r="O26" s="3">
        <v>0</v>
      </c>
      <c r="Q26" s="3">
        <v>829692687</v>
      </c>
    </row>
    <row r="27" spans="1:17" x14ac:dyDescent="0.5">
      <c r="A27" s="1" t="s">
        <v>71</v>
      </c>
      <c r="C27" s="3">
        <v>799268479</v>
      </c>
      <c r="E27" s="3">
        <v>1022651539</v>
      </c>
      <c r="G27" s="3">
        <v>0</v>
      </c>
      <c r="I27" s="3">
        <f t="shared" si="0"/>
        <v>1821920018</v>
      </c>
      <c r="K27" s="3">
        <v>2636442052</v>
      </c>
      <c r="M27" s="3">
        <v>848175525</v>
      </c>
      <c r="O27" s="3">
        <v>0</v>
      </c>
      <c r="Q27" s="3">
        <v>3484617577</v>
      </c>
    </row>
    <row r="28" spans="1:17" x14ac:dyDescent="0.5">
      <c r="A28" s="1" t="s">
        <v>75</v>
      </c>
      <c r="C28" s="3">
        <v>2429598025</v>
      </c>
      <c r="E28" s="3">
        <v>2391441006</v>
      </c>
      <c r="G28" s="3">
        <v>0</v>
      </c>
      <c r="I28" s="3">
        <f t="shared" si="0"/>
        <v>4821039031</v>
      </c>
      <c r="K28" s="3">
        <v>10087936221</v>
      </c>
      <c r="M28" s="3">
        <v>3586944856</v>
      </c>
      <c r="O28" s="3">
        <v>0</v>
      </c>
      <c r="Q28" s="3">
        <v>13674881077</v>
      </c>
    </row>
    <row r="29" spans="1:17" x14ac:dyDescent="0.5">
      <c r="A29" s="1" t="s">
        <v>78</v>
      </c>
      <c r="C29" s="3">
        <v>2536745447</v>
      </c>
      <c r="E29" s="3">
        <v>81480937</v>
      </c>
      <c r="G29" s="3">
        <v>0</v>
      </c>
      <c r="I29" s="3">
        <f t="shared" si="0"/>
        <v>2618226384</v>
      </c>
      <c r="K29" s="3">
        <v>20100307638</v>
      </c>
      <c r="M29" s="3">
        <v>504183437</v>
      </c>
      <c r="O29" s="3">
        <v>0</v>
      </c>
      <c r="Q29" s="3">
        <v>20604491075</v>
      </c>
    </row>
    <row r="30" spans="1:17" x14ac:dyDescent="0.5">
      <c r="A30" s="1" t="s">
        <v>123</v>
      </c>
      <c r="C30" s="3">
        <v>0</v>
      </c>
      <c r="E30" s="3">
        <v>3452620818</v>
      </c>
      <c r="G30" s="3">
        <v>0</v>
      </c>
      <c r="I30" s="3">
        <f t="shared" si="0"/>
        <v>3452620818</v>
      </c>
      <c r="K30" s="3">
        <v>0</v>
      </c>
      <c r="M30" s="3">
        <v>5790962557</v>
      </c>
      <c r="O30" s="3">
        <v>0</v>
      </c>
      <c r="Q30" s="3">
        <v>5790962557</v>
      </c>
    </row>
    <row r="31" spans="1:17" x14ac:dyDescent="0.5">
      <c r="A31" s="1" t="s">
        <v>120</v>
      </c>
      <c r="C31" s="3">
        <v>0</v>
      </c>
      <c r="E31" s="3">
        <v>736317663</v>
      </c>
      <c r="G31" s="3">
        <v>0</v>
      </c>
      <c r="I31" s="3">
        <f t="shared" si="0"/>
        <v>736317663</v>
      </c>
      <c r="K31" s="3">
        <v>0</v>
      </c>
      <c r="M31" s="3">
        <v>1331419728</v>
      </c>
      <c r="O31" s="3">
        <v>0</v>
      </c>
      <c r="Q31" s="3">
        <v>1331419728</v>
      </c>
    </row>
    <row r="32" spans="1:17" x14ac:dyDescent="0.5">
      <c r="A32" s="1" t="s">
        <v>108</v>
      </c>
      <c r="C32" s="3">
        <v>0</v>
      </c>
      <c r="E32" s="3">
        <v>1222938617</v>
      </c>
      <c r="G32" s="3">
        <v>0</v>
      </c>
      <c r="I32" s="3">
        <f t="shared" si="0"/>
        <v>1222938617</v>
      </c>
      <c r="K32" s="3">
        <v>0</v>
      </c>
      <c r="M32" s="3">
        <v>3186107669</v>
      </c>
      <c r="O32" s="3">
        <v>0</v>
      </c>
      <c r="Q32" s="3">
        <v>3186107669</v>
      </c>
    </row>
    <row r="33" spans="1:17" x14ac:dyDescent="0.5">
      <c r="A33" s="1" t="s">
        <v>99</v>
      </c>
      <c r="C33" s="3">
        <v>0</v>
      </c>
      <c r="E33" s="3">
        <v>837673141</v>
      </c>
      <c r="G33" s="3">
        <v>0</v>
      </c>
      <c r="I33" s="3">
        <f t="shared" si="0"/>
        <v>837673141</v>
      </c>
      <c r="K33" s="3">
        <v>0</v>
      </c>
      <c r="M33" s="3">
        <v>1890378802</v>
      </c>
      <c r="O33" s="3">
        <v>0</v>
      </c>
      <c r="Q33" s="3">
        <v>1890378802</v>
      </c>
    </row>
    <row r="34" spans="1:17" x14ac:dyDescent="0.5">
      <c r="A34" s="1" t="s">
        <v>105</v>
      </c>
      <c r="C34" s="3">
        <v>0</v>
      </c>
      <c r="E34" s="3">
        <v>120056019</v>
      </c>
      <c r="G34" s="3">
        <v>0</v>
      </c>
      <c r="I34" s="3">
        <f t="shared" si="0"/>
        <v>120056019</v>
      </c>
      <c r="K34" s="3">
        <v>0</v>
      </c>
      <c r="M34" s="3">
        <v>252154455</v>
      </c>
      <c r="O34" s="3">
        <v>0</v>
      </c>
      <c r="Q34" s="3">
        <v>252154455</v>
      </c>
    </row>
    <row r="35" spans="1:17" x14ac:dyDescent="0.5">
      <c r="A35" s="1" t="s">
        <v>90</v>
      </c>
      <c r="C35" s="3">
        <v>0</v>
      </c>
      <c r="E35" s="3">
        <v>225069921</v>
      </c>
      <c r="G35" s="3">
        <v>0</v>
      </c>
      <c r="I35" s="3">
        <f t="shared" si="0"/>
        <v>225069921</v>
      </c>
      <c r="K35" s="3">
        <v>0</v>
      </c>
      <c r="M35" s="3">
        <v>460254643</v>
      </c>
      <c r="O35" s="3">
        <v>0</v>
      </c>
      <c r="Q35" s="3">
        <v>460254643</v>
      </c>
    </row>
    <row r="36" spans="1:17" x14ac:dyDescent="0.5">
      <c r="A36" s="1" t="s">
        <v>126</v>
      </c>
      <c r="C36" s="3">
        <v>0</v>
      </c>
      <c r="E36" s="3">
        <v>1369840874</v>
      </c>
      <c r="G36" s="3">
        <v>0</v>
      </c>
      <c r="I36" s="3">
        <f t="shared" si="0"/>
        <v>1369840874</v>
      </c>
      <c r="K36" s="3">
        <v>0</v>
      </c>
      <c r="M36" s="3">
        <v>3466823670</v>
      </c>
      <c r="O36" s="3">
        <v>0</v>
      </c>
      <c r="Q36" s="3">
        <v>3466823670</v>
      </c>
    </row>
    <row r="37" spans="1:17" x14ac:dyDescent="0.5">
      <c r="A37" s="1" t="s">
        <v>117</v>
      </c>
      <c r="C37" s="3">
        <v>0</v>
      </c>
      <c r="E37" s="3">
        <v>10021795496</v>
      </c>
      <c r="G37" s="3">
        <v>0</v>
      </c>
      <c r="I37" s="3">
        <f t="shared" si="0"/>
        <v>10021795496</v>
      </c>
      <c r="K37" s="3">
        <v>0</v>
      </c>
      <c r="M37" s="3">
        <v>26571196348</v>
      </c>
      <c r="O37" s="3">
        <v>0</v>
      </c>
      <c r="Q37" s="3">
        <v>26571196348</v>
      </c>
    </row>
    <row r="38" spans="1:17" x14ac:dyDescent="0.5">
      <c r="A38" s="1" t="s">
        <v>93</v>
      </c>
      <c r="C38" s="3">
        <v>0</v>
      </c>
      <c r="E38" s="3">
        <v>285221909</v>
      </c>
      <c r="G38" s="3">
        <v>0</v>
      </c>
      <c r="I38" s="3">
        <f t="shared" si="0"/>
        <v>285221909</v>
      </c>
      <c r="K38" s="3">
        <v>0</v>
      </c>
      <c r="M38" s="3">
        <v>675865398</v>
      </c>
      <c r="O38" s="3">
        <v>0</v>
      </c>
      <c r="Q38" s="3">
        <v>675865398</v>
      </c>
    </row>
    <row r="39" spans="1:17" x14ac:dyDescent="0.5">
      <c r="A39" s="1" t="s">
        <v>102</v>
      </c>
      <c r="C39" s="3">
        <v>0</v>
      </c>
      <c r="E39" s="3">
        <v>44457</v>
      </c>
      <c r="G39" s="3">
        <v>0</v>
      </c>
      <c r="I39" s="3">
        <f t="shared" si="0"/>
        <v>44457</v>
      </c>
      <c r="K39" s="3">
        <v>0</v>
      </c>
      <c r="M39" s="3">
        <v>193649</v>
      </c>
      <c r="O39" s="3">
        <v>0</v>
      </c>
      <c r="Q39" s="3">
        <v>193649</v>
      </c>
    </row>
    <row r="40" spans="1:17" x14ac:dyDescent="0.5">
      <c r="A40" s="1" t="s">
        <v>111</v>
      </c>
      <c r="C40" s="3">
        <v>0</v>
      </c>
      <c r="E40" s="3">
        <v>8980556828</v>
      </c>
      <c r="G40" s="3">
        <v>0</v>
      </c>
      <c r="I40" s="3">
        <f t="shared" si="0"/>
        <v>8980556828</v>
      </c>
      <c r="K40" s="3">
        <v>0</v>
      </c>
      <c r="M40" s="3">
        <v>32037167439</v>
      </c>
      <c r="O40" s="3">
        <v>0</v>
      </c>
      <c r="Q40" s="3">
        <v>32037167439</v>
      </c>
    </row>
    <row r="41" spans="1:17" x14ac:dyDescent="0.5">
      <c r="A41" s="1" t="s">
        <v>128</v>
      </c>
      <c r="C41" s="3">
        <v>0</v>
      </c>
      <c r="E41" s="3">
        <v>948585462</v>
      </c>
      <c r="G41" s="3">
        <v>0</v>
      </c>
      <c r="I41" s="3">
        <f t="shared" si="0"/>
        <v>948585462</v>
      </c>
      <c r="K41" s="3">
        <v>0</v>
      </c>
      <c r="M41" s="3">
        <v>4498135295</v>
      </c>
      <c r="O41" s="3">
        <v>0</v>
      </c>
      <c r="Q41" s="3">
        <v>4498135295</v>
      </c>
    </row>
    <row r="42" spans="1:17" x14ac:dyDescent="0.5">
      <c r="A42" s="1" t="s">
        <v>96</v>
      </c>
      <c r="C42" s="3">
        <v>0</v>
      </c>
      <c r="E42" s="3">
        <v>1383743493</v>
      </c>
      <c r="G42" s="3">
        <v>0</v>
      </c>
      <c r="I42" s="3">
        <f t="shared" si="0"/>
        <v>1383743493</v>
      </c>
      <c r="K42" s="3">
        <v>0</v>
      </c>
      <c r="M42" s="3">
        <v>2774703678</v>
      </c>
      <c r="O42" s="3">
        <v>0</v>
      </c>
      <c r="Q42" s="3">
        <v>2774703678</v>
      </c>
    </row>
    <row r="43" spans="1:17" x14ac:dyDescent="0.5">
      <c r="A43" s="1" t="s">
        <v>87</v>
      </c>
      <c r="C43" s="3">
        <v>0</v>
      </c>
      <c r="E43" s="3">
        <v>241521628</v>
      </c>
      <c r="G43" s="3">
        <v>0</v>
      </c>
      <c r="I43" s="3">
        <f t="shared" si="0"/>
        <v>241521628</v>
      </c>
      <c r="K43" s="3">
        <v>0</v>
      </c>
      <c r="M43" s="3">
        <v>553612367</v>
      </c>
      <c r="O43" s="3">
        <v>0</v>
      </c>
      <c r="Q43" s="3">
        <v>553612367</v>
      </c>
    </row>
    <row r="44" spans="1:17" x14ac:dyDescent="0.5">
      <c r="A44" s="1" t="s">
        <v>114</v>
      </c>
      <c r="C44" s="3">
        <v>0</v>
      </c>
      <c r="E44" s="3">
        <v>155943618</v>
      </c>
      <c r="G44" s="3">
        <v>0</v>
      </c>
      <c r="I44" s="3">
        <f t="shared" si="0"/>
        <v>155943618</v>
      </c>
      <c r="K44" s="3">
        <v>0</v>
      </c>
      <c r="M44" s="3">
        <v>467935912</v>
      </c>
      <c r="O44" s="3">
        <v>0</v>
      </c>
      <c r="Q44" s="3">
        <v>467935912</v>
      </c>
    </row>
    <row r="45" spans="1:17" x14ac:dyDescent="0.5">
      <c r="A45" s="1" t="s">
        <v>81</v>
      </c>
      <c r="C45" s="3">
        <v>0</v>
      </c>
      <c r="E45" s="3">
        <v>735879257</v>
      </c>
      <c r="G45" s="3">
        <v>0</v>
      </c>
      <c r="I45" s="3">
        <f t="shared" si="0"/>
        <v>735879257</v>
      </c>
      <c r="K45" s="3">
        <v>0</v>
      </c>
      <c r="M45" s="3">
        <v>1547934037</v>
      </c>
      <c r="O45" s="3">
        <v>0</v>
      </c>
      <c r="Q45" s="3">
        <v>1547934037</v>
      </c>
    </row>
    <row r="46" spans="1:17" ht="22.5" thickBot="1" x14ac:dyDescent="0.55000000000000004">
      <c r="C46" s="4">
        <f>SUM(C8:C45)</f>
        <v>5945680888</v>
      </c>
      <c r="E46" s="4">
        <f>SUM(E8:E45)</f>
        <v>21977691399</v>
      </c>
      <c r="G46" s="4">
        <f>SUM(G8:G45)</f>
        <v>14065056010</v>
      </c>
      <c r="I46" s="4">
        <f>SUM(I8:I45)</f>
        <v>41988428297</v>
      </c>
      <c r="K46" s="4">
        <f>SUM(K8:K45)</f>
        <v>39111393996</v>
      </c>
      <c r="M46" s="4">
        <f>SUM(M8:M45)</f>
        <v>90344883282</v>
      </c>
      <c r="O46" s="4">
        <f>SUM(O8:O45)</f>
        <v>45025640591</v>
      </c>
      <c r="Q46" s="4">
        <f>SUM(Q8:Q45)</f>
        <v>174481917869</v>
      </c>
    </row>
    <row r="47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5" sqref="K15:K16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156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5" t="s">
        <v>257</v>
      </c>
      <c r="B6" s="15" t="s">
        <v>257</v>
      </c>
      <c r="C6" s="15" t="s">
        <v>257</v>
      </c>
      <c r="E6" s="15" t="s">
        <v>158</v>
      </c>
      <c r="F6" s="15" t="s">
        <v>158</v>
      </c>
      <c r="G6" s="15" t="s">
        <v>158</v>
      </c>
      <c r="I6" s="15" t="s">
        <v>159</v>
      </c>
      <c r="J6" s="15" t="s">
        <v>159</v>
      </c>
      <c r="K6" s="15" t="s">
        <v>159</v>
      </c>
    </row>
    <row r="7" spans="1:11" ht="22.5" x14ac:dyDescent="0.5">
      <c r="A7" s="16" t="s">
        <v>258</v>
      </c>
      <c r="C7" s="16" t="s">
        <v>140</v>
      </c>
      <c r="E7" s="16" t="s">
        <v>259</v>
      </c>
      <c r="G7" s="16" t="s">
        <v>260</v>
      </c>
      <c r="I7" s="16" t="s">
        <v>259</v>
      </c>
      <c r="K7" s="16" t="s">
        <v>260</v>
      </c>
    </row>
    <row r="8" spans="1:11" x14ac:dyDescent="0.5">
      <c r="A8" s="1" t="s">
        <v>146</v>
      </c>
      <c r="C8" s="1" t="s">
        <v>147</v>
      </c>
      <c r="E8" s="3">
        <v>0</v>
      </c>
      <c r="G8" s="9">
        <f>E8/$E$10</f>
        <v>0</v>
      </c>
      <c r="I8" s="3">
        <v>90502</v>
      </c>
      <c r="K8" s="11">
        <f>I8/$I$10</f>
        <v>8.4835772128356017E-6</v>
      </c>
    </row>
    <row r="9" spans="1:11" x14ac:dyDescent="0.5">
      <c r="A9" s="1" t="s">
        <v>150</v>
      </c>
      <c r="C9" s="1" t="s">
        <v>151</v>
      </c>
      <c r="E9" s="3">
        <v>434653454</v>
      </c>
      <c r="G9" s="9">
        <f>E9/$E$10</f>
        <v>1</v>
      </c>
      <c r="I9" s="3">
        <v>10667814997</v>
      </c>
      <c r="K9" s="11">
        <f>I9/$I$10</f>
        <v>0.99999151642278716</v>
      </c>
    </row>
    <row r="10" spans="1:11" ht="22.5" thickBot="1" x14ac:dyDescent="0.55000000000000004">
      <c r="E10" s="4">
        <f>SUM(E8:E9)</f>
        <v>434653454</v>
      </c>
      <c r="G10" s="10">
        <f>SUM(G8:G9)</f>
        <v>1</v>
      </c>
      <c r="I10" s="4">
        <f>SUM(I8:I9)</f>
        <v>10667905499</v>
      </c>
      <c r="K10" s="10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I15" sqref="I15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3" t="s">
        <v>0</v>
      </c>
      <c r="B2" s="13"/>
      <c r="C2" s="13"/>
      <c r="D2" s="13"/>
      <c r="E2" s="13"/>
    </row>
    <row r="3" spans="1:5" ht="22.5" x14ac:dyDescent="0.5">
      <c r="A3" s="13" t="s">
        <v>156</v>
      </c>
      <c r="B3" s="13"/>
      <c r="C3" s="13"/>
      <c r="D3" s="13"/>
      <c r="E3" s="13"/>
    </row>
    <row r="4" spans="1:5" ht="22.5" x14ac:dyDescent="0.5">
      <c r="A4" s="13" t="s">
        <v>2</v>
      </c>
      <c r="B4" s="13"/>
      <c r="C4" s="13"/>
      <c r="D4" s="13"/>
      <c r="E4" s="13"/>
    </row>
    <row r="5" spans="1:5" ht="22.5" x14ac:dyDescent="0.5">
      <c r="E5" s="12" t="s">
        <v>268</v>
      </c>
    </row>
    <row r="6" spans="1:5" ht="22.5" x14ac:dyDescent="0.5">
      <c r="A6" s="17" t="s">
        <v>261</v>
      </c>
      <c r="C6" s="15" t="s">
        <v>158</v>
      </c>
      <c r="E6" s="15" t="s">
        <v>269</v>
      </c>
    </row>
    <row r="7" spans="1:5" ht="22.5" x14ac:dyDescent="0.5">
      <c r="A7" s="15" t="s">
        <v>261</v>
      </c>
      <c r="C7" s="16" t="s">
        <v>143</v>
      </c>
      <c r="E7" s="16" t="s">
        <v>143</v>
      </c>
    </row>
    <row r="8" spans="1:5" ht="22.5" x14ac:dyDescent="0.55000000000000004">
      <c r="A8" s="2" t="s">
        <v>262</v>
      </c>
      <c r="C8" s="3">
        <v>0</v>
      </c>
      <c r="E8" s="3">
        <v>544575314</v>
      </c>
    </row>
    <row r="9" spans="1:5" ht="22.5" x14ac:dyDescent="0.55000000000000004">
      <c r="A9" s="2" t="s">
        <v>263</v>
      </c>
      <c r="C9" s="3">
        <v>0</v>
      </c>
      <c r="E9" s="3">
        <v>305722929</v>
      </c>
    </row>
    <row r="10" spans="1:5" ht="23.25" thickBot="1" x14ac:dyDescent="0.6">
      <c r="A10" s="2" t="s">
        <v>165</v>
      </c>
      <c r="C10" s="4">
        <v>0</v>
      </c>
      <c r="E10" s="4">
        <v>850298243</v>
      </c>
    </row>
    <row r="11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8"/>
  <sheetViews>
    <sheetView rightToLeft="1" topLeftCell="A52" workbookViewId="0">
      <selection activeCell="W58" sqref="W58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9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 x14ac:dyDescent="0.5">
      <c r="A6" s="17" t="s">
        <v>3</v>
      </c>
      <c r="C6" s="15" t="s">
        <v>267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2.5" x14ac:dyDescent="0.5">
      <c r="A7" s="17" t="s">
        <v>3</v>
      </c>
      <c r="C7" s="14" t="s">
        <v>7</v>
      </c>
      <c r="E7" s="14" t="s">
        <v>8</v>
      </c>
      <c r="G7" s="14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2.5" x14ac:dyDescent="0.5">
      <c r="A8" s="15" t="s">
        <v>3</v>
      </c>
      <c r="C8" s="15" t="s">
        <v>7</v>
      </c>
      <c r="E8" s="15" t="s">
        <v>8</v>
      </c>
      <c r="G8" s="15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">
      <c r="A9" s="1" t="s">
        <v>15</v>
      </c>
      <c r="C9" s="3">
        <v>1877638</v>
      </c>
      <c r="E9" s="3">
        <v>24364681669</v>
      </c>
      <c r="G9" s="3">
        <v>94892818421.561996</v>
      </c>
      <c r="I9" s="3">
        <v>0</v>
      </c>
      <c r="K9" s="3">
        <v>0</v>
      </c>
      <c r="M9" s="3">
        <v>-1727638</v>
      </c>
      <c r="O9" s="3">
        <v>111774141687</v>
      </c>
      <c r="Q9" s="3">
        <v>150000</v>
      </c>
      <c r="S9" s="3">
        <v>73382</v>
      </c>
      <c r="U9" s="3">
        <v>1946436031</v>
      </c>
      <c r="W9" s="3">
        <v>10936715688.75</v>
      </c>
      <c r="Y9" s="5">
        <v>8.5630656115418739E-4</v>
      </c>
    </row>
    <row r="10" spans="1:25" x14ac:dyDescent="0.5">
      <c r="A10" s="1" t="s">
        <v>16</v>
      </c>
      <c r="C10" s="3">
        <v>2250000</v>
      </c>
      <c r="E10" s="3">
        <v>15062082281</v>
      </c>
      <c r="G10" s="3">
        <v>88284748500</v>
      </c>
      <c r="I10" s="3">
        <v>0</v>
      </c>
      <c r="K10" s="3">
        <v>0</v>
      </c>
      <c r="M10" s="3">
        <v>-600000</v>
      </c>
      <c r="O10" s="3">
        <v>39503151518</v>
      </c>
      <c r="Q10" s="3">
        <v>1650000</v>
      </c>
      <c r="S10" s="3">
        <v>67029</v>
      </c>
      <c r="U10" s="3">
        <v>11045526998</v>
      </c>
      <c r="W10" s="3">
        <v>109888641286.875</v>
      </c>
      <c r="Y10" s="5">
        <v>8.6038960148761869E-3</v>
      </c>
    </row>
    <row r="11" spans="1:25" x14ac:dyDescent="0.5">
      <c r="A11" s="1" t="s">
        <v>17</v>
      </c>
      <c r="C11" s="3">
        <v>14749919</v>
      </c>
      <c r="E11" s="3">
        <v>55643685113</v>
      </c>
      <c r="G11" s="3">
        <v>135471645112.431</v>
      </c>
      <c r="I11" s="3">
        <v>0</v>
      </c>
      <c r="K11" s="3">
        <v>0</v>
      </c>
      <c r="M11" s="3">
        <v>-6295886</v>
      </c>
      <c r="O11" s="3">
        <v>79037596739</v>
      </c>
      <c r="Q11" s="3">
        <v>8454033</v>
      </c>
      <c r="S11" s="3">
        <v>11148</v>
      </c>
      <c r="U11" s="3">
        <v>31892619213</v>
      </c>
      <c r="W11" s="3">
        <v>93641210231.243896</v>
      </c>
      <c r="Y11" s="5">
        <v>7.3317790274017346E-3</v>
      </c>
    </row>
    <row r="12" spans="1:25" x14ac:dyDescent="0.5">
      <c r="A12" s="1" t="s">
        <v>18</v>
      </c>
      <c r="C12" s="3">
        <v>5000000</v>
      </c>
      <c r="E12" s="3">
        <v>14115930060</v>
      </c>
      <c r="G12" s="3">
        <v>53136815000</v>
      </c>
      <c r="I12" s="3">
        <v>0</v>
      </c>
      <c r="K12" s="3">
        <v>0</v>
      </c>
      <c r="M12" s="3">
        <v>-5000000</v>
      </c>
      <c r="O12" s="3">
        <v>98512015654</v>
      </c>
      <c r="Q12" s="3">
        <v>0</v>
      </c>
      <c r="S12" s="3">
        <v>0</v>
      </c>
      <c r="U12" s="3">
        <v>0</v>
      </c>
      <c r="W12" s="3">
        <v>0</v>
      </c>
      <c r="Y12" s="5">
        <v>0</v>
      </c>
    </row>
    <row r="13" spans="1:25" x14ac:dyDescent="0.5">
      <c r="A13" s="1" t="s">
        <v>19</v>
      </c>
      <c r="C13" s="3">
        <v>24700000</v>
      </c>
      <c r="E13" s="3">
        <v>653984078361</v>
      </c>
      <c r="G13" s="3">
        <v>1111131401900</v>
      </c>
      <c r="I13" s="3">
        <v>0</v>
      </c>
      <c r="K13" s="3">
        <v>0</v>
      </c>
      <c r="M13" s="3">
        <v>0</v>
      </c>
      <c r="O13" s="3">
        <v>0</v>
      </c>
      <c r="Q13" s="3">
        <v>24700000</v>
      </c>
      <c r="S13" s="3">
        <v>61913</v>
      </c>
      <c r="U13" s="3">
        <v>653984078361</v>
      </c>
      <c r="W13" s="3">
        <v>1519444777321.25</v>
      </c>
      <c r="Y13" s="5">
        <v>0.11896720817841418</v>
      </c>
    </row>
    <row r="14" spans="1:25" x14ac:dyDescent="0.5">
      <c r="A14" s="1" t="s">
        <v>20</v>
      </c>
      <c r="C14" s="3">
        <v>4060131</v>
      </c>
      <c r="E14" s="3">
        <v>53910949417</v>
      </c>
      <c r="G14" s="3">
        <v>92187069947.934799</v>
      </c>
      <c r="I14" s="3">
        <v>1339869</v>
      </c>
      <c r="K14" s="3">
        <v>40213392711</v>
      </c>
      <c r="M14" s="3">
        <v>-100000</v>
      </c>
      <c r="O14" s="3">
        <v>3210678664</v>
      </c>
      <c r="Q14" s="3">
        <v>5300000</v>
      </c>
      <c r="S14" s="3">
        <v>30310</v>
      </c>
      <c r="U14" s="3">
        <v>92796529075</v>
      </c>
      <c r="W14" s="3">
        <v>159612876762.5</v>
      </c>
      <c r="Y14" s="5">
        <v>1.2497129623385584E-2</v>
      </c>
    </row>
    <row r="15" spans="1:25" x14ac:dyDescent="0.5">
      <c r="A15" s="1" t="s">
        <v>21</v>
      </c>
      <c r="C15" s="3">
        <v>2061247</v>
      </c>
      <c r="E15" s="3">
        <v>27448843307</v>
      </c>
      <c r="G15" s="3">
        <v>91627216396.157501</v>
      </c>
      <c r="I15" s="3">
        <v>0</v>
      </c>
      <c r="K15" s="3">
        <v>0</v>
      </c>
      <c r="M15" s="3">
        <v>0</v>
      </c>
      <c r="O15" s="3">
        <v>0</v>
      </c>
      <c r="Q15" s="3">
        <v>2061247</v>
      </c>
      <c r="S15" s="3">
        <v>57503</v>
      </c>
      <c r="U15" s="3">
        <v>27448843307</v>
      </c>
      <c r="W15" s="3">
        <v>117767826170.48</v>
      </c>
      <c r="Y15" s="5">
        <v>9.220808615001479E-3</v>
      </c>
    </row>
    <row r="16" spans="1:25" x14ac:dyDescent="0.5">
      <c r="A16" s="1" t="s">
        <v>22</v>
      </c>
      <c r="C16" s="3">
        <v>7000000</v>
      </c>
      <c r="E16" s="3">
        <v>105761443363</v>
      </c>
      <c r="G16" s="3">
        <v>127377838000</v>
      </c>
      <c r="I16" s="3">
        <v>0</v>
      </c>
      <c r="K16" s="3">
        <v>0</v>
      </c>
      <c r="M16" s="3">
        <v>-1000000</v>
      </c>
      <c r="O16" s="3">
        <v>29181269853</v>
      </c>
      <c r="Q16" s="3">
        <v>6000000</v>
      </c>
      <c r="S16" s="3">
        <v>26892</v>
      </c>
      <c r="U16" s="3">
        <v>90652665727</v>
      </c>
      <c r="W16" s="3">
        <v>160317330300</v>
      </c>
      <c r="Y16" s="5">
        <v>1.2552285869863676E-2</v>
      </c>
    </row>
    <row r="17" spans="1:25" x14ac:dyDescent="0.5">
      <c r="A17" s="1" t="s">
        <v>23</v>
      </c>
      <c r="C17" s="3">
        <v>7006623</v>
      </c>
      <c r="E17" s="3">
        <v>73509470176</v>
      </c>
      <c r="G17" s="3">
        <v>209481407990.24399</v>
      </c>
      <c r="I17" s="3">
        <v>0</v>
      </c>
      <c r="K17" s="3">
        <v>0</v>
      </c>
      <c r="M17" s="3">
        <v>0</v>
      </c>
      <c r="O17" s="3">
        <v>0</v>
      </c>
      <c r="Q17" s="3">
        <v>7006623</v>
      </c>
      <c r="S17" s="3">
        <v>31774</v>
      </c>
      <c r="U17" s="3">
        <v>73509470176</v>
      </c>
      <c r="W17" s="3">
        <v>221200834335.617</v>
      </c>
      <c r="Y17" s="5">
        <v>1.7319251150435488E-2</v>
      </c>
    </row>
    <row r="18" spans="1:25" x14ac:dyDescent="0.5">
      <c r="A18" s="1" t="s">
        <v>24</v>
      </c>
      <c r="C18" s="3">
        <v>400000</v>
      </c>
      <c r="E18" s="3">
        <v>22506742574</v>
      </c>
      <c r="G18" s="3">
        <v>23660637400</v>
      </c>
      <c r="I18" s="3">
        <v>0</v>
      </c>
      <c r="K18" s="3">
        <v>0</v>
      </c>
      <c r="M18" s="3">
        <v>-400000</v>
      </c>
      <c r="O18" s="3">
        <v>28249879061</v>
      </c>
      <c r="Q18" s="3">
        <v>0</v>
      </c>
      <c r="S18" s="3">
        <v>0</v>
      </c>
      <c r="U18" s="3">
        <v>0</v>
      </c>
      <c r="W18" s="3">
        <v>0</v>
      </c>
      <c r="Y18" s="5">
        <v>0</v>
      </c>
    </row>
    <row r="19" spans="1:25" x14ac:dyDescent="0.5">
      <c r="A19" s="1" t="s">
        <v>25</v>
      </c>
      <c r="C19" s="3">
        <v>912905</v>
      </c>
      <c r="E19" s="3">
        <v>47363913818</v>
      </c>
      <c r="G19" s="3">
        <v>49297155739.264999</v>
      </c>
      <c r="I19" s="3">
        <v>2030848</v>
      </c>
      <c r="K19" s="3">
        <v>125594752199</v>
      </c>
      <c r="M19" s="3">
        <v>0</v>
      </c>
      <c r="O19" s="3">
        <v>0</v>
      </c>
      <c r="Q19" s="3">
        <v>2943753</v>
      </c>
      <c r="S19" s="3">
        <v>61531</v>
      </c>
      <c r="U19" s="3">
        <v>172958666017</v>
      </c>
      <c r="W19" s="3">
        <v>179970556470.78201</v>
      </c>
      <c r="Y19" s="5">
        <v>1.4091064694954566E-2</v>
      </c>
    </row>
    <row r="20" spans="1:25" x14ac:dyDescent="0.5">
      <c r="A20" s="1" t="s">
        <v>26</v>
      </c>
      <c r="C20" s="3">
        <v>800000</v>
      </c>
      <c r="E20" s="3">
        <v>3012312528</v>
      </c>
      <c r="G20" s="3">
        <v>5783852200</v>
      </c>
      <c r="I20" s="3">
        <v>0</v>
      </c>
      <c r="K20" s="3">
        <v>0</v>
      </c>
      <c r="M20" s="3">
        <v>-800000</v>
      </c>
      <c r="O20" s="3">
        <v>9009056738</v>
      </c>
      <c r="Q20" s="3">
        <v>0</v>
      </c>
      <c r="S20" s="3">
        <v>0</v>
      </c>
      <c r="U20" s="3">
        <v>0</v>
      </c>
      <c r="W20" s="3">
        <v>0</v>
      </c>
      <c r="Y20" s="5">
        <v>0</v>
      </c>
    </row>
    <row r="21" spans="1:25" x14ac:dyDescent="0.5">
      <c r="A21" s="1" t="s">
        <v>27</v>
      </c>
      <c r="C21" s="3">
        <v>12159628</v>
      </c>
      <c r="E21" s="3">
        <v>56225217002</v>
      </c>
      <c r="G21" s="3">
        <v>110356421461.455</v>
      </c>
      <c r="I21" s="3">
        <v>0</v>
      </c>
      <c r="K21" s="3">
        <v>0</v>
      </c>
      <c r="M21" s="3">
        <v>-11159628</v>
      </c>
      <c r="O21" s="3">
        <v>151615402317</v>
      </c>
      <c r="Q21" s="3">
        <v>1000000</v>
      </c>
      <c r="S21" s="3">
        <v>13711</v>
      </c>
      <c r="U21" s="3">
        <v>4623925740</v>
      </c>
      <c r="W21" s="3">
        <v>13623078212.5</v>
      </c>
      <c r="Y21" s="5">
        <v>1.066639344797095E-3</v>
      </c>
    </row>
    <row r="22" spans="1:25" x14ac:dyDescent="0.5">
      <c r="A22" s="1" t="s">
        <v>28</v>
      </c>
      <c r="C22" s="3">
        <v>19000000</v>
      </c>
      <c r="E22" s="3">
        <v>115776277668</v>
      </c>
      <c r="G22" s="3">
        <v>329521531500</v>
      </c>
      <c r="I22" s="3">
        <v>0</v>
      </c>
      <c r="K22" s="3">
        <v>0</v>
      </c>
      <c r="M22" s="3">
        <v>-3200000</v>
      </c>
      <c r="O22" s="3">
        <v>71648512701</v>
      </c>
      <c r="Q22" s="3">
        <v>15800000</v>
      </c>
      <c r="S22" s="3">
        <v>24105</v>
      </c>
      <c r="U22" s="3">
        <v>96277115123</v>
      </c>
      <c r="W22" s="3">
        <v>378416741662.5</v>
      </c>
      <c r="Y22" s="5">
        <v>2.9628706456135717E-2</v>
      </c>
    </row>
    <row r="23" spans="1:25" x14ac:dyDescent="0.5">
      <c r="A23" s="1" t="s">
        <v>29</v>
      </c>
      <c r="C23" s="3">
        <v>514928</v>
      </c>
      <c r="E23" s="3">
        <v>1130446938</v>
      </c>
      <c r="G23" s="3">
        <v>11356148863.492001</v>
      </c>
      <c r="I23" s="3">
        <v>0</v>
      </c>
      <c r="K23" s="3">
        <v>0</v>
      </c>
      <c r="M23" s="3">
        <v>-514928</v>
      </c>
      <c r="O23" s="3">
        <v>14487561011</v>
      </c>
      <c r="Q23" s="3">
        <v>0</v>
      </c>
      <c r="S23" s="3">
        <v>0</v>
      </c>
      <c r="U23" s="3">
        <v>0</v>
      </c>
      <c r="W23" s="3">
        <v>0</v>
      </c>
      <c r="Y23" s="5">
        <v>0</v>
      </c>
    </row>
    <row r="24" spans="1:25" x14ac:dyDescent="0.5">
      <c r="A24" s="1" t="s">
        <v>30</v>
      </c>
      <c r="C24" s="3">
        <v>1050000</v>
      </c>
      <c r="E24" s="3">
        <v>19571489807</v>
      </c>
      <c r="G24" s="3">
        <v>100807053900</v>
      </c>
      <c r="I24" s="3">
        <v>0</v>
      </c>
      <c r="K24" s="3">
        <v>0</v>
      </c>
      <c r="M24" s="3">
        <v>-450000</v>
      </c>
      <c r="O24" s="3">
        <v>57426178373</v>
      </c>
      <c r="Q24" s="3">
        <v>600000</v>
      </c>
      <c r="S24" s="3">
        <v>146371</v>
      </c>
      <c r="U24" s="3">
        <v>11183708461</v>
      </c>
      <c r="W24" s="3">
        <v>87259437577.5</v>
      </c>
      <c r="Y24" s="5">
        <v>6.8321085641001641E-3</v>
      </c>
    </row>
    <row r="25" spans="1:25" x14ac:dyDescent="0.5">
      <c r="A25" s="1" t="s">
        <v>31</v>
      </c>
      <c r="C25" s="3">
        <v>3517016</v>
      </c>
      <c r="E25" s="3">
        <v>30386680604</v>
      </c>
      <c r="G25" s="3">
        <v>31438559423.537998</v>
      </c>
      <c r="I25" s="3">
        <v>1682400</v>
      </c>
      <c r="K25" s="3">
        <v>25320913671</v>
      </c>
      <c r="M25" s="3">
        <v>0</v>
      </c>
      <c r="O25" s="3">
        <v>0</v>
      </c>
      <c r="Q25" s="3">
        <v>5199416</v>
      </c>
      <c r="S25" s="3">
        <v>15081</v>
      </c>
      <c r="U25" s="3">
        <v>55707594275</v>
      </c>
      <c r="W25" s="3">
        <v>77909573227.836899</v>
      </c>
      <c r="Y25" s="5">
        <v>6.1000469089952563E-3</v>
      </c>
    </row>
    <row r="26" spans="1:25" x14ac:dyDescent="0.5">
      <c r="A26" s="1" t="s">
        <v>32</v>
      </c>
      <c r="C26" s="3">
        <v>5982000</v>
      </c>
      <c r="E26" s="3">
        <v>72109899360</v>
      </c>
      <c r="G26" s="3">
        <v>94915052536.5</v>
      </c>
      <c r="I26" s="3">
        <v>0</v>
      </c>
      <c r="K26" s="3">
        <v>0</v>
      </c>
      <c r="M26" s="3">
        <v>-5982000</v>
      </c>
      <c r="O26" s="3">
        <v>159861498168</v>
      </c>
      <c r="Q26" s="3">
        <v>0</v>
      </c>
      <c r="S26" s="3">
        <v>0</v>
      </c>
      <c r="U26" s="3">
        <v>0</v>
      </c>
      <c r="W26" s="3">
        <v>0</v>
      </c>
      <c r="Y26" s="5">
        <v>0</v>
      </c>
    </row>
    <row r="27" spans="1:25" x14ac:dyDescent="0.5">
      <c r="A27" s="1" t="s">
        <v>33</v>
      </c>
      <c r="C27" s="3">
        <v>6800000</v>
      </c>
      <c r="E27" s="3">
        <v>66842487974</v>
      </c>
      <c r="G27" s="3">
        <v>405415875900</v>
      </c>
      <c r="I27" s="3">
        <v>3400000</v>
      </c>
      <c r="K27" s="3">
        <v>0</v>
      </c>
      <c r="M27" s="3">
        <v>-100000</v>
      </c>
      <c r="O27" s="3">
        <v>5368055204</v>
      </c>
      <c r="Q27" s="3">
        <v>10100000</v>
      </c>
      <c r="S27" s="3">
        <v>56976</v>
      </c>
      <c r="U27" s="3">
        <v>66187169465</v>
      </c>
      <c r="W27" s="3">
        <v>571767478140</v>
      </c>
      <c r="Y27" s="5">
        <v>4.4767392416491046E-2</v>
      </c>
    </row>
    <row r="28" spans="1:25" x14ac:dyDescent="0.5">
      <c r="A28" s="1" t="s">
        <v>34</v>
      </c>
      <c r="C28" s="3">
        <v>25000000</v>
      </c>
      <c r="E28" s="3">
        <v>92061072159</v>
      </c>
      <c r="G28" s="3">
        <v>204511381250</v>
      </c>
      <c r="I28" s="3">
        <v>0</v>
      </c>
      <c r="K28" s="3">
        <v>0</v>
      </c>
      <c r="M28" s="3">
        <v>-5000000</v>
      </c>
      <c r="O28" s="3">
        <v>68552717879</v>
      </c>
      <c r="Q28" s="3">
        <v>20000000</v>
      </c>
      <c r="S28" s="3">
        <v>12534</v>
      </c>
      <c r="U28" s="3">
        <v>73648857731</v>
      </c>
      <c r="W28" s="3">
        <v>249072514500</v>
      </c>
      <c r="Y28" s="5">
        <v>1.9501506159560627E-2</v>
      </c>
    </row>
    <row r="29" spans="1:25" x14ac:dyDescent="0.5">
      <c r="A29" s="1" t="s">
        <v>35</v>
      </c>
      <c r="C29" s="3">
        <v>3700000</v>
      </c>
      <c r="E29" s="3">
        <v>6147869443</v>
      </c>
      <c r="G29" s="3">
        <v>30161430600</v>
      </c>
      <c r="I29" s="3">
        <v>0</v>
      </c>
      <c r="K29" s="3">
        <v>0</v>
      </c>
      <c r="M29" s="3">
        <v>-1200706</v>
      </c>
      <c r="O29" s="3">
        <v>15160556362</v>
      </c>
      <c r="Q29" s="3">
        <v>2499294</v>
      </c>
      <c r="S29" s="3">
        <v>10602</v>
      </c>
      <c r="U29" s="3">
        <v>4152792760</v>
      </c>
      <c r="W29" s="3">
        <v>26327599673.1395</v>
      </c>
      <c r="Y29" s="5">
        <v>2.0613589107688407E-3</v>
      </c>
    </row>
    <row r="30" spans="1:25" x14ac:dyDescent="0.5">
      <c r="A30" s="1" t="s">
        <v>36</v>
      </c>
      <c r="C30" s="3">
        <v>37285381</v>
      </c>
      <c r="E30" s="3">
        <v>88908203665</v>
      </c>
      <c r="G30" s="3">
        <v>304125266384.854</v>
      </c>
      <c r="I30" s="3">
        <v>0</v>
      </c>
      <c r="K30" s="3">
        <v>0</v>
      </c>
      <c r="M30" s="3">
        <v>-4206126</v>
      </c>
      <c r="O30" s="3">
        <v>49478825752</v>
      </c>
      <c r="Q30" s="3">
        <v>33079255</v>
      </c>
      <c r="S30" s="3">
        <v>12336</v>
      </c>
      <c r="U30" s="3">
        <v>78878559408</v>
      </c>
      <c r="W30" s="3">
        <v>405448968444.927</v>
      </c>
      <c r="Y30" s="5">
        <v>3.1745235203446132E-2</v>
      </c>
    </row>
    <row r="31" spans="1:25" x14ac:dyDescent="0.5">
      <c r="A31" s="1" t="s">
        <v>37</v>
      </c>
      <c r="C31" s="3">
        <v>54500000</v>
      </c>
      <c r="E31" s="3">
        <v>163674573680</v>
      </c>
      <c r="G31" s="3">
        <v>389113786250</v>
      </c>
      <c r="I31" s="3">
        <v>2000000</v>
      </c>
      <c r="K31" s="3">
        <v>17116756588</v>
      </c>
      <c r="M31" s="3">
        <v>-6100000</v>
      </c>
      <c r="O31" s="3">
        <v>63452102480</v>
      </c>
      <c r="Q31" s="3">
        <v>50400000</v>
      </c>
      <c r="S31" s="3">
        <v>8666</v>
      </c>
      <c r="U31" s="3">
        <v>162471790820</v>
      </c>
      <c r="W31" s="3">
        <v>433965635460</v>
      </c>
      <c r="Y31" s="5">
        <v>3.3977990425598854E-2</v>
      </c>
    </row>
    <row r="32" spans="1:25" x14ac:dyDescent="0.5">
      <c r="A32" s="1" t="s">
        <v>38</v>
      </c>
      <c r="C32" s="3">
        <v>57570</v>
      </c>
      <c r="E32" s="3">
        <v>1359037142</v>
      </c>
      <c r="G32" s="3">
        <v>1954486013.6700001</v>
      </c>
      <c r="I32" s="3">
        <v>0</v>
      </c>
      <c r="K32" s="3">
        <v>0</v>
      </c>
      <c r="M32" s="3">
        <v>0</v>
      </c>
      <c r="O32" s="3">
        <v>0</v>
      </c>
      <c r="Q32" s="3">
        <v>57570</v>
      </c>
      <c r="S32" s="3">
        <v>48378</v>
      </c>
      <c r="U32" s="3">
        <v>1359037142</v>
      </c>
      <c r="W32" s="3">
        <v>2767261868.6377501</v>
      </c>
      <c r="Y32" s="5">
        <v>2.1666691920900946E-4</v>
      </c>
    </row>
    <row r="33" spans="1:25" x14ac:dyDescent="0.5">
      <c r="A33" s="1" t="s">
        <v>39</v>
      </c>
      <c r="C33" s="3">
        <v>12450</v>
      </c>
      <c r="E33" s="3">
        <v>65746889041</v>
      </c>
      <c r="G33" s="3">
        <v>78425103977.4375</v>
      </c>
      <c r="I33" s="3">
        <v>0</v>
      </c>
      <c r="K33" s="3">
        <v>0</v>
      </c>
      <c r="M33" s="3">
        <v>0</v>
      </c>
      <c r="O33" s="3">
        <v>0</v>
      </c>
      <c r="Q33" s="3">
        <v>12450</v>
      </c>
      <c r="S33" s="3">
        <v>7619552</v>
      </c>
      <c r="U33" s="3">
        <v>65746889041</v>
      </c>
      <c r="W33" s="3">
        <v>94744843122</v>
      </c>
      <c r="Y33" s="5">
        <v>7.4181896201569375E-3</v>
      </c>
    </row>
    <row r="34" spans="1:25" x14ac:dyDescent="0.5">
      <c r="A34" s="1" t="s">
        <v>40</v>
      </c>
      <c r="C34" s="3">
        <v>6050</v>
      </c>
      <c r="E34" s="3">
        <v>31053805769</v>
      </c>
      <c r="G34" s="3">
        <v>38082806762.6875</v>
      </c>
      <c r="I34" s="3">
        <v>0</v>
      </c>
      <c r="K34" s="3">
        <v>0</v>
      </c>
      <c r="M34" s="3">
        <v>0</v>
      </c>
      <c r="O34" s="3">
        <v>0</v>
      </c>
      <c r="Q34" s="3">
        <v>6050</v>
      </c>
      <c r="S34" s="3">
        <v>7587832</v>
      </c>
      <c r="U34" s="3">
        <v>31053805769</v>
      </c>
      <c r="W34" s="3">
        <v>45849000620.5</v>
      </c>
      <c r="Y34" s="5">
        <v>3.5898162822392827E-3</v>
      </c>
    </row>
    <row r="35" spans="1:25" x14ac:dyDescent="0.5">
      <c r="A35" s="1" t="s">
        <v>41</v>
      </c>
      <c r="C35" s="3">
        <v>4032094</v>
      </c>
      <c r="E35" s="3">
        <v>13266745893</v>
      </c>
      <c r="G35" s="3">
        <v>57627809378.155502</v>
      </c>
      <c r="I35" s="3">
        <v>0</v>
      </c>
      <c r="K35" s="3">
        <v>0</v>
      </c>
      <c r="M35" s="3">
        <v>0</v>
      </c>
      <c r="O35" s="3">
        <v>0</v>
      </c>
      <c r="Q35" s="3">
        <v>4032094</v>
      </c>
      <c r="S35" s="3">
        <v>17135</v>
      </c>
      <c r="U35" s="3">
        <v>13266745893</v>
      </c>
      <c r="W35" s="3">
        <v>68646891509.450401</v>
      </c>
      <c r="Y35" s="5">
        <v>5.3748113487899008E-3</v>
      </c>
    </row>
    <row r="36" spans="1:25" x14ac:dyDescent="0.5">
      <c r="A36" s="1" t="s">
        <v>42</v>
      </c>
      <c r="C36" s="3">
        <v>72813</v>
      </c>
      <c r="E36" s="3">
        <v>1050300472</v>
      </c>
      <c r="G36" s="3">
        <v>1270456150.665</v>
      </c>
      <c r="I36" s="3">
        <v>1200000</v>
      </c>
      <c r="K36" s="3">
        <v>26995240889</v>
      </c>
      <c r="M36" s="3">
        <v>0</v>
      </c>
      <c r="O36" s="3">
        <v>0</v>
      </c>
      <c r="Q36" s="3">
        <v>1272813</v>
      </c>
      <c r="S36" s="3">
        <v>29947</v>
      </c>
      <c r="U36" s="3">
        <v>28045541361</v>
      </c>
      <c r="W36" s="3">
        <v>37872506091.533203</v>
      </c>
      <c r="Y36" s="5">
        <v>2.9652846774549753E-3</v>
      </c>
    </row>
    <row r="37" spans="1:25" x14ac:dyDescent="0.5">
      <c r="A37" s="1" t="s">
        <v>43</v>
      </c>
      <c r="C37" s="3">
        <v>68487</v>
      </c>
      <c r="E37" s="3">
        <v>1369078824</v>
      </c>
      <c r="G37" s="3">
        <v>1697583690.55425</v>
      </c>
      <c r="I37" s="3">
        <v>0</v>
      </c>
      <c r="K37" s="3">
        <v>0</v>
      </c>
      <c r="M37" s="3">
        <v>0</v>
      </c>
      <c r="O37" s="3">
        <v>0</v>
      </c>
      <c r="Q37" s="3">
        <v>68487</v>
      </c>
      <c r="S37" s="3">
        <v>29817</v>
      </c>
      <c r="U37" s="3">
        <v>1369078824</v>
      </c>
      <c r="W37" s="3">
        <v>2028982061.0134101</v>
      </c>
      <c r="Y37" s="5">
        <v>1.5886219416832135E-4</v>
      </c>
    </row>
    <row r="38" spans="1:25" x14ac:dyDescent="0.5">
      <c r="A38" s="1" t="s">
        <v>44</v>
      </c>
      <c r="C38" s="3">
        <v>13500000</v>
      </c>
      <c r="E38" s="3">
        <v>137389929541</v>
      </c>
      <c r="G38" s="3">
        <v>208412968433</v>
      </c>
      <c r="I38" s="3">
        <v>0</v>
      </c>
      <c r="K38" s="3">
        <v>0</v>
      </c>
      <c r="M38" s="3">
        <v>0</v>
      </c>
      <c r="O38" s="3">
        <v>0</v>
      </c>
      <c r="Q38" s="3">
        <v>13500000</v>
      </c>
      <c r="S38" s="3">
        <v>22654</v>
      </c>
      <c r="U38" s="3">
        <v>137389929541</v>
      </c>
      <c r="W38" s="3">
        <v>303867871537.5</v>
      </c>
      <c r="Y38" s="5">
        <v>2.3791790838009683E-2</v>
      </c>
    </row>
    <row r="39" spans="1:25" x14ac:dyDescent="0.5">
      <c r="A39" s="1" t="s">
        <v>45</v>
      </c>
      <c r="C39" s="3">
        <v>153053846</v>
      </c>
      <c r="E39" s="3">
        <v>560911536743</v>
      </c>
      <c r="G39" s="3">
        <v>939227055496.29504</v>
      </c>
      <c r="I39" s="3">
        <v>0</v>
      </c>
      <c r="K39" s="3">
        <v>0</v>
      </c>
      <c r="M39" s="3">
        <v>-18800000</v>
      </c>
      <c r="O39" s="3">
        <v>193671221341</v>
      </c>
      <c r="Q39" s="3">
        <v>134253846</v>
      </c>
      <c r="S39" s="3">
        <v>9274</v>
      </c>
      <c r="U39" s="3">
        <v>492013321047</v>
      </c>
      <c r="W39" s="3">
        <v>1237086155352.96</v>
      </c>
      <c r="Y39" s="5">
        <v>9.6859516301719129E-2</v>
      </c>
    </row>
    <row r="40" spans="1:25" x14ac:dyDescent="0.5">
      <c r="A40" s="1" t="s">
        <v>46</v>
      </c>
      <c r="C40" s="3">
        <v>8500000</v>
      </c>
      <c r="E40" s="3">
        <v>19583771446</v>
      </c>
      <c r="G40" s="3">
        <v>72723960000</v>
      </c>
      <c r="I40" s="3">
        <v>0</v>
      </c>
      <c r="K40" s="3">
        <v>0</v>
      </c>
      <c r="M40" s="3">
        <v>-1000000</v>
      </c>
      <c r="O40" s="3">
        <v>13674578969</v>
      </c>
      <c r="Q40" s="3">
        <v>7500000</v>
      </c>
      <c r="S40" s="3">
        <v>13212</v>
      </c>
      <c r="U40" s="3">
        <v>17279798337</v>
      </c>
      <c r="W40" s="3">
        <v>98454585375</v>
      </c>
      <c r="Y40" s="5">
        <v>7.7086494548861597E-3</v>
      </c>
    </row>
    <row r="41" spans="1:25" x14ac:dyDescent="0.5">
      <c r="A41" s="1" t="s">
        <v>47</v>
      </c>
      <c r="C41" s="3">
        <v>31700000</v>
      </c>
      <c r="E41" s="3">
        <v>278665261742</v>
      </c>
      <c r="G41" s="3">
        <v>420324485750</v>
      </c>
      <c r="I41" s="3">
        <v>1300000</v>
      </c>
      <c r="K41" s="3">
        <v>25470527781</v>
      </c>
      <c r="M41" s="3">
        <v>0</v>
      </c>
      <c r="O41" s="3">
        <v>0</v>
      </c>
      <c r="Q41" s="3">
        <v>33000000</v>
      </c>
      <c r="S41" s="3">
        <v>20828</v>
      </c>
      <c r="U41" s="3">
        <v>304135789523</v>
      </c>
      <c r="W41" s="3">
        <v>682916534850</v>
      </c>
      <c r="Y41" s="5">
        <v>5.3469974547685692E-2</v>
      </c>
    </row>
    <row r="42" spans="1:25" x14ac:dyDescent="0.5">
      <c r="A42" s="1" t="s">
        <v>48</v>
      </c>
      <c r="C42" s="3">
        <v>25000000</v>
      </c>
      <c r="E42" s="3">
        <v>198715318857</v>
      </c>
      <c r="G42" s="3">
        <v>251275937500</v>
      </c>
      <c r="I42" s="3">
        <v>6600000</v>
      </c>
      <c r="K42" s="3">
        <v>90304499868</v>
      </c>
      <c r="M42" s="3">
        <v>0</v>
      </c>
      <c r="O42" s="3">
        <v>0</v>
      </c>
      <c r="Q42" s="3">
        <v>31600000</v>
      </c>
      <c r="S42" s="3">
        <v>15885</v>
      </c>
      <c r="U42" s="3">
        <v>289019818725</v>
      </c>
      <c r="W42" s="3">
        <v>498747143025</v>
      </c>
      <c r="Y42" s="5">
        <v>3.9050155739947384E-2</v>
      </c>
    </row>
    <row r="43" spans="1:25" x14ac:dyDescent="0.5">
      <c r="A43" s="1" t="s">
        <v>49</v>
      </c>
      <c r="C43" s="3">
        <v>9700000</v>
      </c>
      <c r="E43" s="3">
        <v>71779498610</v>
      </c>
      <c r="G43" s="3">
        <v>180754887650</v>
      </c>
      <c r="I43" s="3">
        <v>0</v>
      </c>
      <c r="K43" s="3">
        <v>0</v>
      </c>
      <c r="M43" s="3">
        <v>0</v>
      </c>
      <c r="O43" s="3">
        <v>0</v>
      </c>
      <c r="Q43" s="3">
        <v>9700000</v>
      </c>
      <c r="S43" s="3">
        <v>23449</v>
      </c>
      <c r="U43" s="3">
        <v>71779498610</v>
      </c>
      <c r="W43" s="3">
        <v>225996742888.75</v>
      </c>
      <c r="Y43" s="5">
        <v>1.7694754005005229E-2</v>
      </c>
    </row>
    <row r="44" spans="1:25" x14ac:dyDescent="0.5">
      <c r="A44" s="1" t="s">
        <v>50</v>
      </c>
      <c r="C44" s="3">
        <v>4175000</v>
      </c>
      <c r="E44" s="3">
        <v>46996118502</v>
      </c>
      <c r="G44" s="3">
        <v>166479740725</v>
      </c>
      <c r="I44" s="3">
        <v>0</v>
      </c>
      <c r="K44" s="3">
        <v>0</v>
      </c>
      <c r="M44" s="3">
        <v>-1200000</v>
      </c>
      <c r="O44" s="3">
        <v>57437744982</v>
      </c>
      <c r="Q44" s="3">
        <v>2975000</v>
      </c>
      <c r="S44" s="3">
        <v>48346</v>
      </c>
      <c r="U44" s="3">
        <v>33488252098</v>
      </c>
      <c r="W44" s="3">
        <v>142907044293.125</v>
      </c>
      <c r="Y44" s="5">
        <v>1.1189121409568379E-2</v>
      </c>
    </row>
    <row r="45" spans="1:25" x14ac:dyDescent="0.5">
      <c r="A45" s="1" t="s">
        <v>51</v>
      </c>
      <c r="C45" s="3">
        <v>2000000</v>
      </c>
      <c r="E45" s="3">
        <v>11096401498</v>
      </c>
      <c r="G45" s="3">
        <v>28968773500</v>
      </c>
      <c r="I45" s="3">
        <v>0</v>
      </c>
      <c r="K45" s="3">
        <v>0</v>
      </c>
      <c r="M45" s="3">
        <v>-2000000</v>
      </c>
      <c r="O45" s="3">
        <v>30213030271</v>
      </c>
      <c r="Q45" s="3">
        <v>0</v>
      </c>
      <c r="S45" s="3">
        <v>0</v>
      </c>
      <c r="U45" s="3">
        <v>0</v>
      </c>
      <c r="W45" s="3">
        <v>0</v>
      </c>
      <c r="Y45" s="5">
        <v>0</v>
      </c>
    </row>
    <row r="46" spans="1:25" x14ac:dyDescent="0.5">
      <c r="A46" s="1" t="s">
        <v>52</v>
      </c>
      <c r="C46" s="3">
        <v>142857</v>
      </c>
      <c r="E46" s="3">
        <v>940567207</v>
      </c>
      <c r="G46" s="3">
        <v>10017358982.631001</v>
      </c>
      <c r="I46" s="3">
        <v>0</v>
      </c>
      <c r="K46" s="3">
        <v>0</v>
      </c>
      <c r="M46" s="3">
        <v>0</v>
      </c>
      <c r="O46" s="3">
        <v>0</v>
      </c>
      <c r="Q46" s="3">
        <v>142857</v>
      </c>
      <c r="S46" s="3">
        <v>82372</v>
      </c>
      <c r="U46" s="3">
        <v>940567207</v>
      </c>
      <c r="W46" s="3">
        <v>11691960420.7444</v>
      </c>
      <c r="Y46" s="5">
        <v>9.1543958039772379E-4</v>
      </c>
    </row>
    <row r="47" spans="1:25" x14ac:dyDescent="0.5">
      <c r="A47" s="1" t="s">
        <v>53</v>
      </c>
      <c r="C47" s="3">
        <v>46600000</v>
      </c>
      <c r="E47" s="3">
        <v>112575762456</v>
      </c>
      <c r="G47" s="3">
        <v>439952627100</v>
      </c>
      <c r="I47" s="3">
        <v>0</v>
      </c>
      <c r="K47" s="3">
        <v>0</v>
      </c>
      <c r="M47" s="3">
        <v>-10400000</v>
      </c>
      <c r="O47" s="3">
        <v>162014239133</v>
      </c>
      <c r="Q47" s="3">
        <v>36200000</v>
      </c>
      <c r="S47" s="3">
        <v>13813</v>
      </c>
      <c r="U47" s="3">
        <v>87451557981</v>
      </c>
      <c r="W47" s="3">
        <v>496824153777.5</v>
      </c>
      <c r="Y47" s="5">
        <v>3.8899592412114235E-2</v>
      </c>
    </row>
    <row r="48" spans="1:25" x14ac:dyDescent="0.5">
      <c r="A48" s="1" t="s">
        <v>54</v>
      </c>
      <c r="C48" s="3">
        <v>845443</v>
      </c>
      <c r="E48" s="3">
        <v>23201934910</v>
      </c>
      <c r="G48" s="3">
        <v>36552986176.4757</v>
      </c>
      <c r="I48" s="3">
        <v>0</v>
      </c>
      <c r="K48" s="3">
        <v>0</v>
      </c>
      <c r="M48" s="3">
        <v>-845443</v>
      </c>
      <c r="O48" s="3">
        <v>42269162924</v>
      </c>
      <c r="Q48" s="3">
        <v>0</v>
      </c>
      <c r="S48" s="3">
        <v>0</v>
      </c>
      <c r="U48" s="3">
        <v>0</v>
      </c>
      <c r="W48" s="3">
        <v>0</v>
      </c>
      <c r="Y48" s="5">
        <v>0</v>
      </c>
    </row>
    <row r="49" spans="1:25" x14ac:dyDescent="0.5">
      <c r="A49" s="1" t="s">
        <v>55</v>
      </c>
      <c r="C49" s="3">
        <v>0</v>
      </c>
      <c r="E49" s="3">
        <v>0</v>
      </c>
      <c r="G49" s="3">
        <v>0</v>
      </c>
      <c r="I49" s="3">
        <v>750401</v>
      </c>
      <c r="K49" s="3">
        <v>27740183784</v>
      </c>
      <c r="M49" s="3">
        <v>0</v>
      </c>
      <c r="O49" s="3">
        <v>0</v>
      </c>
      <c r="Q49" s="3">
        <v>750401</v>
      </c>
      <c r="S49" s="3">
        <v>40062</v>
      </c>
      <c r="U49" s="3">
        <v>27740183784</v>
      </c>
      <c r="W49" s="3">
        <v>29869788664.822399</v>
      </c>
      <c r="Y49" s="5">
        <v>2.3386999115545051E-3</v>
      </c>
    </row>
    <row r="50" spans="1:25" x14ac:dyDescent="0.5">
      <c r="A50" s="1" t="s">
        <v>56</v>
      </c>
      <c r="C50" s="3">
        <v>0</v>
      </c>
      <c r="E50" s="3">
        <v>0</v>
      </c>
      <c r="G50" s="3">
        <v>0</v>
      </c>
      <c r="I50" s="3">
        <v>600000</v>
      </c>
      <c r="K50" s="3">
        <v>7542231513</v>
      </c>
      <c r="M50" s="3">
        <v>-600000</v>
      </c>
      <c r="O50" s="3">
        <v>7741040464</v>
      </c>
      <c r="Q50" s="3">
        <v>0</v>
      </c>
      <c r="S50" s="3">
        <v>0</v>
      </c>
      <c r="U50" s="3">
        <v>0</v>
      </c>
      <c r="W50" s="3">
        <v>0</v>
      </c>
      <c r="Y50" s="5">
        <v>0</v>
      </c>
    </row>
    <row r="51" spans="1:25" x14ac:dyDescent="0.5">
      <c r="A51" s="1" t="s">
        <v>57</v>
      </c>
      <c r="C51" s="3">
        <v>0</v>
      </c>
      <c r="E51" s="3">
        <v>0</v>
      </c>
      <c r="G51" s="3">
        <v>0</v>
      </c>
      <c r="I51" s="3">
        <v>200000</v>
      </c>
      <c r="K51" s="3">
        <v>7600754401</v>
      </c>
      <c r="M51" s="3">
        <v>0</v>
      </c>
      <c r="O51" s="3">
        <v>0</v>
      </c>
      <c r="Q51" s="3">
        <v>200000</v>
      </c>
      <c r="S51" s="3">
        <v>39267</v>
      </c>
      <c r="U51" s="3">
        <v>7600754401</v>
      </c>
      <c r="W51" s="3">
        <v>7803040072.5</v>
      </c>
      <c r="Y51" s="5">
        <v>6.1095072791404748E-4</v>
      </c>
    </row>
    <row r="52" spans="1:25" x14ac:dyDescent="0.5">
      <c r="A52" s="1" t="s">
        <v>58</v>
      </c>
      <c r="C52" s="3">
        <v>0</v>
      </c>
      <c r="E52" s="3">
        <v>0</v>
      </c>
      <c r="G52" s="3">
        <v>0</v>
      </c>
      <c r="I52" s="3">
        <v>600000</v>
      </c>
      <c r="K52" s="3">
        <v>9543599550</v>
      </c>
      <c r="M52" s="3">
        <v>0</v>
      </c>
      <c r="O52" s="3">
        <v>0</v>
      </c>
      <c r="Q52" s="3">
        <v>600000</v>
      </c>
      <c r="S52" s="3">
        <v>12723</v>
      </c>
      <c r="U52" s="3">
        <v>9543599550</v>
      </c>
      <c r="W52" s="3">
        <v>7584848257.5</v>
      </c>
      <c r="Y52" s="5">
        <v>5.9386707244636161E-4</v>
      </c>
    </row>
    <row r="53" spans="1:25" x14ac:dyDescent="0.5">
      <c r="A53" s="1" t="s">
        <v>59</v>
      </c>
      <c r="C53" s="3">
        <v>0</v>
      </c>
      <c r="E53" s="3">
        <v>0</v>
      </c>
      <c r="G53" s="3">
        <v>0</v>
      </c>
      <c r="I53" s="3">
        <v>67080</v>
      </c>
      <c r="K53" s="3">
        <v>840047634</v>
      </c>
      <c r="M53" s="3">
        <v>0</v>
      </c>
      <c r="O53" s="3">
        <v>0</v>
      </c>
      <c r="Q53" s="3">
        <v>67080</v>
      </c>
      <c r="S53" s="3">
        <v>12708</v>
      </c>
      <c r="U53" s="3">
        <v>840047634</v>
      </c>
      <c r="W53" s="3">
        <v>846986287.44599998</v>
      </c>
      <c r="Y53" s="5">
        <v>6.6316061950270143E-5</v>
      </c>
    </row>
    <row r="54" spans="1:25" x14ac:dyDescent="0.5">
      <c r="A54" s="1" t="s">
        <v>60</v>
      </c>
      <c r="C54" s="3">
        <v>0</v>
      </c>
      <c r="E54" s="3">
        <v>0</v>
      </c>
      <c r="G54" s="3">
        <v>0</v>
      </c>
      <c r="I54" s="3">
        <v>1600000</v>
      </c>
      <c r="K54" s="3">
        <v>130969755243</v>
      </c>
      <c r="M54" s="3">
        <v>-100000</v>
      </c>
      <c r="O54" s="3">
        <v>11394347999</v>
      </c>
      <c r="Q54" s="3">
        <v>1500000</v>
      </c>
      <c r="S54" s="3">
        <v>117196</v>
      </c>
      <c r="U54" s="3">
        <v>122784145541</v>
      </c>
      <c r="W54" s="3">
        <v>174666720975</v>
      </c>
      <c r="Y54" s="5">
        <v>1.3675792938462586E-2</v>
      </c>
    </row>
    <row r="55" spans="1:25" x14ac:dyDescent="0.5">
      <c r="A55" s="1" t="s">
        <v>61</v>
      </c>
      <c r="C55" s="3">
        <v>0</v>
      </c>
      <c r="E55" s="3">
        <v>0</v>
      </c>
      <c r="G55" s="3">
        <v>0</v>
      </c>
      <c r="I55" s="3">
        <v>550000</v>
      </c>
      <c r="K55" s="3">
        <v>0</v>
      </c>
      <c r="M55" s="3">
        <v>-550000</v>
      </c>
      <c r="O55" s="3">
        <v>7762865535</v>
      </c>
      <c r="Q55" s="3">
        <v>0</v>
      </c>
      <c r="S55" s="3">
        <v>0</v>
      </c>
      <c r="U55" s="3">
        <v>0</v>
      </c>
      <c r="W55" s="3">
        <v>0</v>
      </c>
      <c r="Y55" s="5">
        <v>0</v>
      </c>
    </row>
    <row r="56" spans="1:25" ht="22.5" thickBot="1" x14ac:dyDescent="0.55000000000000004">
      <c r="E56" s="4">
        <f>SUM(E9:E55)</f>
        <v>3385220309620</v>
      </c>
      <c r="G56" s="4">
        <f>SUM(G9:G55)</f>
        <v>7027804141964.0049</v>
      </c>
      <c r="K56" s="4">
        <f>SUM(K9:K55)</f>
        <v>535252655832</v>
      </c>
      <c r="O56" s="4">
        <f>SUM(O9:O55)</f>
        <v>1581707431779</v>
      </c>
      <c r="U56" s="4">
        <f>SUM(U9:U55)</f>
        <v>3452214710697</v>
      </c>
      <c r="W56" s="4">
        <f>SUM(W9:W55)</f>
        <v>8987744856516.8828</v>
      </c>
      <c r="Y56" s="7">
        <f>SUM(Y9:Y55)</f>
        <v>0.70370896616906076</v>
      </c>
    </row>
    <row r="57" spans="1:25" ht="22.5" thickTop="1" x14ac:dyDescent="0.5"/>
    <row r="58" spans="1:25" x14ac:dyDescent="0.5">
      <c r="W58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topLeftCell="J1" workbookViewId="0">
      <selection activeCell="AE43" sqref="AE43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7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 x14ac:dyDescent="0.5">
      <c r="A6" s="15" t="s">
        <v>63</v>
      </c>
      <c r="B6" s="15" t="s">
        <v>63</v>
      </c>
      <c r="C6" s="15" t="s">
        <v>63</v>
      </c>
      <c r="D6" s="15" t="s">
        <v>63</v>
      </c>
      <c r="E6" s="15" t="s">
        <v>63</v>
      </c>
      <c r="F6" s="15" t="s">
        <v>63</v>
      </c>
      <c r="G6" s="15" t="s">
        <v>63</v>
      </c>
      <c r="H6" s="15" t="s">
        <v>63</v>
      </c>
      <c r="I6" s="15" t="s">
        <v>63</v>
      </c>
      <c r="J6" s="15" t="s">
        <v>63</v>
      </c>
      <c r="K6" s="15" t="s">
        <v>63</v>
      </c>
      <c r="L6" s="15" t="s">
        <v>63</v>
      </c>
      <c r="M6" s="15" t="s">
        <v>63</v>
      </c>
      <c r="O6" s="15" t="s">
        <v>267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2.5" x14ac:dyDescent="0.5">
      <c r="A7" s="14" t="s">
        <v>64</v>
      </c>
      <c r="C7" s="14" t="s">
        <v>65</v>
      </c>
      <c r="E7" s="14" t="s">
        <v>66</v>
      </c>
      <c r="G7" s="14" t="s">
        <v>67</v>
      </c>
      <c r="I7" s="14" t="s">
        <v>68</v>
      </c>
      <c r="K7" s="14" t="s">
        <v>69</v>
      </c>
      <c r="M7" s="14" t="s">
        <v>62</v>
      </c>
      <c r="O7" s="14" t="s">
        <v>7</v>
      </c>
      <c r="Q7" s="14" t="s">
        <v>8</v>
      </c>
      <c r="S7" s="14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4" t="s">
        <v>7</v>
      </c>
      <c r="AE7" s="14" t="s">
        <v>70</v>
      </c>
      <c r="AG7" s="14" t="s">
        <v>8</v>
      </c>
      <c r="AI7" s="14" t="s">
        <v>9</v>
      </c>
      <c r="AK7" s="14" t="s">
        <v>13</v>
      </c>
    </row>
    <row r="8" spans="1:37" ht="22.5" x14ac:dyDescent="0.5">
      <c r="A8" s="15" t="s">
        <v>64</v>
      </c>
      <c r="C8" s="15" t="s">
        <v>65</v>
      </c>
      <c r="E8" s="15" t="s">
        <v>66</v>
      </c>
      <c r="G8" s="15" t="s">
        <v>67</v>
      </c>
      <c r="I8" s="15" t="s">
        <v>68</v>
      </c>
      <c r="K8" s="15" t="s">
        <v>69</v>
      </c>
      <c r="M8" s="15" t="s">
        <v>62</v>
      </c>
      <c r="O8" s="15" t="s">
        <v>7</v>
      </c>
      <c r="Q8" s="15" t="s">
        <v>8</v>
      </c>
      <c r="S8" s="15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5" t="s">
        <v>7</v>
      </c>
      <c r="AE8" s="15" t="s">
        <v>70</v>
      </c>
      <c r="AG8" s="15" t="s">
        <v>8</v>
      </c>
      <c r="AI8" s="15" t="s">
        <v>9</v>
      </c>
      <c r="AK8" s="15" t="s">
        <v>13</v>
      </c>
    </row>
    <row r="9" spans="1:37" x14ac:dyDescent="0.5">
      <c r="A9" s="1" t="s">
        <v>71</v>
      </c>
      <c r="C9" s="1" t="s">
        <v>72</v>
      </c>
      <c r="E9" s="1" t="s">
        <v>72</v>
      </c>
      <c r="G9" s="1" t="s">
        <v>73</v>
      </c>
      <c r="I9" s="1" t="s">
        <v>74</v>
      </c>
      <c r="K9" s="3">
        <v>19</v>
      </c>
      <c r="M9" s="3">
        <v>19</v>
      </c>
      <c r="O9" s="3">
        <v>50000</v>
      </c>
      <c r="Q9" s="3">
        <v>50036250000</v>
      </c>
      <c r="S9" s="3">
        <v>49861773986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1017873</v>
      </c>
      <c r="AG9" s="3">
        <v>50036250000</v>
      </c>
      <c r="AI9" s="3">
        <v>50884425525</v>
      </c>
      <c r="AK9" s="5">
        <v>3.9840724288407641E-3</v>
      </c>
    </row>
    <row r="10" spans="1:37" x14ac:dyDescent="0.5">
      <c r="A10" s="1" t="s">
        <v>75</v>
      </c>
      <c r="C10" s="1" t="s">
        <v>72</v>
      </c>
      <c r="E10" s="1" t="s">
        <v>72</v>
      </c>
      <c r="G10" s="1" t="s">
        <v>76</v>
      </c>
      <c r="I10" s="1" t="s">
        <v>77</v>
      </c>
      <c r="K10" s="3">
        <v>20</v>
      </c>
      <c r="M10" s="3">
        <v>20</v>
      </c>
      <c r="O10" s="3">
        <v>150000</v>
      </c>
      <c r="Q10" s="3">
        <v>150068750000</v>
      </c>
      <c r="S10" s="3">
        <v>151264253850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1024557</v>
      </c>
      <c r="AG10" s="3">
        <v>150068750000</v>
      </c>
      <c r="AI10" s="3">
        <v>153655694856</v>
      </c>
      <c r="AK10" s="5">
        <v>1.2030703129573345E-2</v>
      </c>
    </row>
    <row r="11" spans="1:37" x14ac:dyDescent="0.5">
      <c r="A11" s="1" t="s">
        <v>78</v>
      </c>
      <c r="C11" s="1" t="s">
        <v>72</v>
      </c>
      <c r="E11" s="1" t="s">
        <v>72</v>
      </c>
      <c r="G11" s="1" t="s">
        <v>79</v>
      </c>
      <c r="I11" s="1" t="s">
        <v>80</v>
      </c>
      <c r="K11" s="3">
        <v>20</v>
      </c>
      <c r="M11" s="3">
        <v>20</v>
      </c>
      <c r="O11" s="3">
        <v>150000</v>
      </c>
      <c r="Q11" s="3">
        <v>149318656250</v>
      </c>
      <c r="S11" s="3">
        <v>149741358750</v>
      </c>
      <c r="U11" s="3">
        <v>0</v>
      </c>
      <c r="W11" s="3">
        <v>0</v>
      </c>
      <c r="Y11" s="3">
        <v>0</v>
      </c>
      <c r="AA11" s="3">
        <v>0</v>
      </c>
      <c r="AC11" s="3">
        <v>150000</v>
      </c>
      <c r="AE11" s="3">
        <v>999000</v>
      </c>
      <c r="AG11" s="3">
        <v>149318656250</v>
      </c>
      <c r="AI11" s="3">
        <v>149822839687</v>
      </c>
      <c r="AK11" s="5">
        <v>1.1730603984402684E-2</v>
      </c>
    </row>
    <row r="12" spans="1:37" x14ac:dyDescent="0.5">
      <c r="A12" s="1" t="s">
        <v>81</v>
      </c>
      <c r="C12" s="1" t="s">
        <v>72</v>
      </c>
      <c r="E12" s="1" t="s">
        <v>72</v>
      </c>
      <c r="G12" s="1" t="s">
        <v>82</v>
      </c>
      <c r="I12" s="1" t="s">
        <v>83</v>
      </c>
      <c r="K12" s="3">
        <v>0</v>
      </c>
      <c r="M12" s="3">
        <v>0</v>
      </c>
      <c r="O12" s="3">
        <v>17518</v>
      </c>
      <c r="Q12" s="3">
        <v>12373724504</v>
      </c>
      <c r="S12" s="3">
        <v>13185779284</v>
      </c>
      <c r="U12" s="3">
        <v>0</v>
      </c>
      <c r="W12" s="3">
        <v>0</v>
      </c>
      <c r="Y12" s="3">
        <v>0</v>
      </c>
      <c r="AA12" s="3">
        <v>0</v>
      </c>
      <c r="AC12" s="3">
        <v>17518</v>
      </c>
      <c r="AE12" s="3">
        <v>794850</v>
      </c>
      <c r="AG12" s="3">
        <v>12373724504</v>
      </c>
      <c r="AI12" s="3">
        <v>13921658541</v>
      </c>
      <c r="AK12" s="5">
        <v>1.0900171395210744E-3</v>
      </c>
    </row>
    <row r="13" spans="1:37" x14ac:dyDescent="0.5">
      <c r="A13" s="1" t="s">
        <v>84</v>
      </c>
      <c r="C13" s="1" t="s">
        <v>72</v>
      </c>
      <c r="E13" s="1" t="s">
        <v>72</v>
      </c>
      <c r="G13" s="1" t="s">
        <v>85</v>
      </c>
      <c r="I13" s="1" t="s">
        <v>86</v>
      </c>
      <c r="K13" s="3">
        <v>0</v>
      </c>
      <c r="M13" s="3">
        <v>0</v>
      </c>
      <c r="O13" s="3">
        <v>138154</v>
      </c>
      <c r="Q13" s="3">
        <v>124088943990</v>
      </c>
      <c r="S13" s="3">
        <v>136230285199</v>
      </c>
      <c r="U13" s="3">
        <v>0</v>
      </c>
      <c r="W13" s="3">
        <v>0</v>
      </c>
      <c r="Y13" s="3">
        <v>138154</v>
      </c>
      <c r="AA13" s="3">
        <v>138154000000</v>
      </c>
      <c r="AC13" s="3">
        <v>0</v>
      </c>
      <c r="AE13" s="3">
        <v>0</v>
      </c>
      <c r="AG13" s="3">
        <v>0</v>
      </c>
      <c r="AI13" s="3">
        <v>0</v>
      </c>
      <c r="AK13" s="5">
        <v>0</v>
      </c>
    </row>
    <row r="14" spans="1:37" x14ac:dyDescent="0.5">
      <c r="A14" s="1" t="s">
        <v>87</v>
      </c>
      <c r="C14" s="1" t="s">
        <v>72</v>
      </c>
      <c r="E14" s="1" t="s">
        <v>72</v>
      </c>
      <c r="G14" s="1" t="s">
        <v>88</v>
      </c>
      <c r="I14" s="1" t="s">
        <v>89</v>
      </c>
      <c r="K14" s="3">
        <v>0</v>
      </c>
      <c r="M14" s="3">
        <v>0</v>
      </c>
      <c r="O14" s="3">
        <v>7874</v>
      </c>
      <c r="Q14" s="3">
        <v>6182050736</v>
      </c>
      <c r="S14" s="3">
        <v>6494141475</v>
      </c>
      <c r="U14" s="3">
        <v>0</v>
      </c>
      <c r="W14" s="3">
        <v>0</v>
      </c>
      <c r="Y14" s="3">
        <v>0</v>
      </c>
      <c r="AA14" s="3">
        <v>0</v>
      </c>
      <c r="AC14" s="3">
        <v>7874</v>
      </c>
      <c r="AE14" s="3">
        <v>855586</v>
      </c>
      <c r="AG14" s="3">
        <v>6182050736</v>
      </c>
      <c r="AI14" s="3">
        <v>6735663103</v>
      </c>
      <c r="AK14" s="5">
        <v>5.2737884690155063E-4</v>
      </c>
    </row>
    <row r="15" spans="1:37" x14ac:dyDescent="0.5">
      <c r="A15" s="1" t="s">
        <v>90</v>
      </c>
      <c r="C15" s="1" t="s">
        <v>72</v>
      </c>
      <c r="E15" s="1" t="s">
        <v>72</v>
      </c>
      <c r="G15" s="1" t="s">
        <v>91</v>
      </c>
      <c r="I15" s="1" t="s">
        <v>92</v>
      </c>
      <c r="K15" s="3">
        <v>0</v>
      </c>
      <c r="M15" s="3">
        <v>0</v>
      </c>
      <c r="O15" s="3">
        <v>11563</v>
      </c>
      <c r="Q15" s="3">
        <v>10859350370</v>
      </c>
      <c r="S15" s="3">
        <v>11094535092</v>
      </c>
      <c r="U15" s="3">
        <v>0</v>
      </c>
      <c r="W15" s="3">
        <v>0</v>
      </c>
      <c r="Y15" s="3">
        <v>0</v>
      </c>
      <c r="AA15" s="3">
        <v>0</v>
      </c>
      <c r="AC15" s="3">
        <v>11563</v>
      </c>
      <c r="AE15" s="3">
        <v>979128</v>
      </c>
      <c r="AG15" s="3">
        <v>10859350370</v>
      </c>
      <c r="AI15" s="3">
        <v>11319605013</v>
      </c>
      <c r="AK15" s="5">
        <v>8.8628545517338835E-4</v>
      </c>
    </row>
    <row r="16" spans="1:37" x14ac:dyDescent="0.5">
      <c r="A16" s="1" t="s">
        <v>93</v>
      </c>
      <c r="C16" s="1" t="s">
        <v>72</v>
      </c>
      <c r="E16" s="1" t="s">
        <v>72</v>
      </c>
      <c r="G16" s="1" t="s">
        <v>94</v>
      </c>
      <c r="I16" s="1" t="s">
        <v>95</v>
      </c>
      <c r="K16" s="3">
        <v>0</v>
      </c>
      <c r="M16" s="3">
        <v>0</v>
      </c>
      <c r="O16" s="3">
        <v>9111</v>
      </c>
      <c r="Q16" s="3">
        <v>7174480158</v>
      </c>
      <c r="S16" s="3">
        <v>7565123647</v>
      </c>
      <c r="U16" s="3">
        <v>0</v>
      </c>
      <c r="W16" s="3">
        <v>0</v>
      </c>
      <c r="Y16" s="3">
        <v>0</v>
      </c>
      <c r="AA16" s="3">
        <v>0</v>
      </c>
      <c r="AC16" s="3">
        <v>9111</v>
      </c>
      <c r="AE16" s="3">
        <v>861790</v>
      </c>
      <c r="AG16" s="3">
        <v>7174480158</v>
      </c>
      <c r="AI16" s="3">
        <v>7850345556</v>
      </c>
      <c r="AK16" s="5">
        <v>6.1465458170822539E-4</v>
      </c>
    </row>
    <row r="17" spans="1:37" x14ac:dyDescent="0.5">
      <c r="A17" s="1" t="s">
        <v>96</v>
      </c>
      <c r="C17" s="1" t="s">
        <v>72</v>
      </c>
      <c r="E17" s="1" t="s">
        <v>72</v>
      </c>
      <c r="G17" s="1" t="s">
        <v>97</v>
      </c>
      <c r="I17" s="1" t="s">
        <v>98</v>
      </c>
      <c r="K17" s="3">
        <v>0</v>
      </c>
      <c r="M17" s="3">
        <v>0</v>
      </c>
      <c r="O17" s="3">
        <v>32755</v>
      </c>
      <c r="Q17" s="3">
        <v>24062171106</v>
      </c>
      <c r="S17" s="3">
        <v>25453131291</v>
      </c>
      <c r="U17" s="3">
        <v>0</v>
      </c>
      <c r="W17" s="3">
        <v>0</v>
      </c>
      <c r="Y17" s="3">
        <v>0</v>
      </c>
      <c r="AA17" s="3">
        <v>0</v>
      </c>
      <c r="AC17" s="3">
        <v>32755</v>
      </c>
      <c r="AE17" s="3">
        <v>819470</v>
      </c>
      <c r="AG17" s="3">
        <v>24062171106</v>
      </c>
      <c r="AI17" s="3">
        <v>26836874784</v>
      </c>
      <c r="AK17" s="5">
        <v>2.1012333695436046E-3</v>
      </c>
    </row>
    <row r="18" spans="1:37" x14ac:dyDescent="0.5">
      <c r="A18" s="1" t="s">
        <v>99</v>
      </c>
      <c r="C18" s="1" t="s">
        <v>72</v>
      </c>
      <c r="E18" s="1" t="s">
        <v>72</v>
      </c>
      <c r="G18" s="1" t="s">
        <v>100</v>
      </c>
      <c r="I18" s="1" t="s">
        <v>101</v>
      </c>
      <c r="K18" s="3">
        <v>0</v>
      </c>
      <c r="M18" s="3">
        <v>0</v>
      </c>
      <c r="O18" s="3">
        <v>22698</v>
      </c>
      <c r="Q18" s="3">
        <v>17416308538</v>
      </c>
      <c r="S18" s="3">
        <v>18469014199</v>
      </c>
      <c r="U18" s="3">
        <v>0</v>
      </c>
      <c r="W18" s="3">
        <v>0</v>
      </c>
      <c r="Y18" s="3">
        <v>0</v>
      </c>
      <c r="AA18" s="3">
        <v>0</v>
      </c>
      <c r="AC18" s="3">
        <v>22698</v>
      </c>
      <c r="AE18" s="3">
        <v>850744</v>
      </c>
      <c r="AG18" s="3">
        <v>17416308538</v>
      </c>
      <c r="AI18" s="3">
        <v>19306687340</v>
      </c>
      <c r="AK18" s="5">
        <v>1.511646047487593E-3</v>
      </c>
    </row>
    <row r="19" spans="1:37" x14ac:dyDescent="0.5">
      <c r="A19" s="1" t="s">
        <v>102</v>
      </c>
      <c r="C19" s="1" t="s">
        <v>72</v>
      </c>
      <c r="E19" s="1" t="s">
        <v>72</v>
      </c>
      <c r="G19" s="1" t="s">
        <v>103</v>
      </c>
      <c r="I19" s="1" t="s">
        <v>104</v>
      </c>
      <c r="K19" s="3">
        <v>0</v>
      </c>
      <c r="M19" s="3">
        <v>0</v>
      </c>
      <c r="O19" s="3">
        <v>2</v>
      </c>
      <c r="Q19" s="3">
        <v>1738258</v>
      </c>
      <c r="S19" s="3">
        <v>1887450</v>
      </c>
      <c r="U19" s="3">
        <v>0</v>
      </c>
      <c r="W19" s="3">
        <v>0</v>
      </c>
      <c r="Y19" s="3">
        <v>0</v>
      </c>
      <c r="AA19" s="3">
        <v>0</v>
      </c>
      <c r="AC19" s="3">
        <v>2</v>
      </c>
      <c r="AE19" s="3">
        <v>966129</v>
      </c>
      <c r="AG19" s="3">
        <v>1738258</v>
      </c>
      <c r="AI19" s="3">
        <v>1931907</v>
      </c>
      <c r="AK19" s="5">
        <v>1.5126155664276756E-7</v>
      </c>
    </row>
    <row r="20" spans="1:37" x14ac:dyDescent="0.5">
      <c r="A20" s="1" t="s">
        <v>105</v>
      </c>
      <c r="C20" s="1" t="s">
        <v>72</v>
      </c>
      <c r="E20" s="1" t="s">
        <v>72</v>
      </c>
      <c r="G20" s="1" t="s">
        <v>106</v>
      </c>
      <c r="I20" s="1" t="s">
        <v>107</v>
      </c>
      <c r="K20" s="3">
        <v>0</v>
      </c>
      <c r="M20" s="3">
        <v>0</v>
      </c>
      <c r="O20" s="3">
        <v>4951</v>
      </c>
      <c r="Q20" s="3">
        <v>4482267254</v>
      </c>
      <c r="S20" s="3">
        <v>4614365690</v>
      </c>
      <c r="U20" s="3">
        <v>0</v>
      </c>
      <c r="W20" s="3">
        <v>0</v>
      </c>
      <c r="Y20" s="3">
        <v>0</v>
      </c>
      <c r="AA20" s="3">
        <v>0</v>
      </c>
      <c r="AC20" s="3">
        <v>4951</v>
      </c>
      <c r="AE20" s="3">
        <v>956429</v>
      </c>
      <c r="AG20" s="3">
        <v>4482267254</v>
      </c>
      <c r="AI20" s="3">
        <v>4734421709</v>
      </c>
      <c r="AK20" s="5">
        <v>3.7068864987116457E-4</v>
      </c>
    </row>
    <row r="21" spans="1:37" x14ac:dyDescent="0.5">
      <c r="A21" s="1" t="s">
        <v>108</v>
      </c>
      <c r="C21" s="1" t="s">
        <v>72</v>
      </c>
      <c r="E21" s="1" t="s">
        <v>72</v>
      </c>
      <c r="G21" s="1" t="s">
        <v>109</v>
      </c>
      <c r="I21" s="1" t="s">
        <v>110</v>
      </c>
      <c r="K21" s="3">
        <v>0</v>
      </c>
      <c r="M21" s="3">
        <v>0</v>
      </c>
      <c r="O21" s="3">
        <v>59630</v>
      </c>
      <c r="Q21" s="3">
        <v>55065300889</v>
      </c>
      <c r="S21" s="3">
        <v>57028469941</v>
      </c>
      <c r="U21" s="3">
        <v>0</v>
      </c>
      <c r="W21" s="3">
        <v>0</v>
      </c>
      <c r="Y21" s="3">
        <v>0</v>
      </c>
      <c r="AA21" s="3">
        <v>0</v>
      </c>
      <c r="AC21" s="3">
        <v>59630</v>
      </c>
      <c r="AE21" s="3">
        <v>977058</v>
      </c>
      <c r="AG21" s="3">
        <v>55065300889</v>
      </c>
      <c r="AI21" s="3">
        <v>58251408558</v>
      </c>
      <c r="AK21" s="5">
        <v>4.5608814167125604E-3</v>
      </c>
    </row>
    <row r="22" spans="1:37" x14ac:dyDescent="0.5">
      <c r="A22" s="1" t="s">
        <v>111</v>
      </c>
      <c r="C22" s="1" t="s">
        <v>72</v>
      </c>
      <c r="E22" s="1" t="s">
        <v>72</v>
      </c>
      <c r="G22" s="1" t="s">
        <v>112</v>
      </c>
      <c r="I22" s="1" t="s">
        <v>113</v>
      </c>
      <c r="K22" s="3">
        <v>0</v>
      </c>
      <c r="M22" s="3">
        <v>0</v>
      </c>
      <c r="O22" s="3">
        <v>382669</v>
      </c>
      <c r="Q22" s="3">
        <v>329534414922</v>
      </c>
      <c r="S22" s="3">
        <v>352591025533</v>
      </c>
      <c r="U22" s="3">
        <v>0</v>
      </c>
      <c r="W22" s="3">
        <v>0</v>
      </c>
      <c r="Y22" s="3">
        <v>0</v>
      </c>
      <c r="AA22" s="3">
        <v>0</v>
      </c>
      <c r="AC22" s="3">
        <v>382669</v>
      </c>
      <c r="AE22" s="3">
        <v>945039</v>
      </c>
      <c r="AG22" s="3">
        <v>329534414922</v>
      </c>
      <c r="AI22" s="3">
        <v>361571582361</v>
      </c>
      <c r="AK22" s="5">
        <v>2.8309789438991369E-2</v>
      </c>
    </row>
    <row r="23" spans="1:37" x14ac:dyDescent="0.5">
      <c r="A23" s="1" t="s">
        <v>114</v>
      </c>
      <c r="C23" s="1" t="s">
        <v>72</v>
      </c>
      <c r="E23" s="1" t="s">
        <v>72</v>
      </c>
      <c r="G23" s="1" t="s">
        <v>115</v>
      </c>
      <c r="I23" s="1" t="s">
        <v>116</v>
      </c>
      <c r="K23" s="3">
        <v>0</v>
      </c>
      <c r="M23" s="3">
        <v>0</v>
      </c>
      <c r="O23" s="3">
        <v>7302</v>
      </c>
      <c r="Q23" s="3">
        <v>6599805215</v>
      </c>
      <c r="S23" s="3">
        <v>6911797509</v>
      </c>
      <c r="U23" s="3">
        <v>0</v>
      </c>
      <c r="W23" s="3">
        <v>0</v>
      </c>
      <c r="Y23" s="3">
        <v>0</v>
      </c>
      <c r="AA23" s="3">
        <v>0</v>
      </c>
      <c r="AC23" s="3">
        <v>7302</v>
      </c>
      <c r="AE23" s="3">
        <v>968094</v>
      </c>
      <c r="AG23" s="3">
        <v>6599805215</v>
      </c>
      <c r="AI23" s="3">
        <v>7067741127</v>
      </c>
      <c r="AK23" s="5">
        <v>5.5337939394501301E-4</v>
      </c>
    </row>
    <row r="24" spans="1:37" x14ac:dyDescent="0.5">
      <c r="A24" s="1" t="s">
        <v>117</v>
      </c>
      <c r="C24" s="1" t="s">
        <v>72</v>
      </c>
      <c r="E24" s="1" t="s">
        <v>72</v>
      </c>
      <c r="G24" s="1" t="s">
        <v>118</v>
      </c>
      <c r="I24" s="1" t="s">
        <v>119</v>
      </c>
      <c r="K24" s="3">
        <v>0</v>
      </c>
      <c r="M24" s="3">
        <v>0</v>
      </c>
      <c r="O24" s="3">
        <v>342760</v>
      </c>
      <c r="Q24" s="3">
        <v>286897976664</v>
      </c>
      <c r="S24" s="3">
        <v>303447377516</v>
      </c>
      <c r="U24" s="3">
        <v>0</v>
      </c>
      <c r="W24" s="3">
        <v>0</v>
      </c>
      <c r="Y24" s="3">
        <v>0</v>
      </c>
      <c r="AA24" s="3">
        <v>0</v>
      </c>
      <c r="AC24" s="3">
        <v>342760</v>
      </c>
      <c r="AE24" s="3">
        <v>914710</v>
      </c>
      <c r="AG24" s="3">
        <v>286897976664</v>
      </c>
      <c r="AI24" s="3">
        <v>313469173012</v>
      </c>
      <c r="AK24" s="5">
        <v>2.454353913998766E-2</v>
      </c>
    </row>
    <row r="25" spans="1:37" x14ac:dyDescent="0.5">
      <c r="A25" s="1" t="s">
        <v>120</v>
      </c>
      <c r="C25" s="1" t="s">
        <v>72</v>
      </c>
      <c r="E25" s="1" t="s">
        <v>72</v>
      </c>
      <c r="G25" s="1" t="s">
        <v>121</v>
      </c>
      <c r="I25" s="1" t="s">
        <v>122</v>
      </c>
      <c r="K25" s="3">
        <v>0</v>
      </c>
      <c r="M25" s="3">
        <v>0</v>
      </c>
      <c r="O25" s="3">
        <v>18137</v>
      </c>
      <c r="Q25" s="3">
        <v>14098103039</v>
      </c>
      <c r="S25" s="3">
        <v>14693205104</v>
      </c>
      <c r="U25" s="3">
        <v>0</v>
      </c>
      <c r="W25" s="3">
        <v>0</v>
      </c>
      <c r="Y25" s="3">
        <v>0</v>
      </c>
      <c r="AA25" s="3">
        <v>0</v>
      </c>
      <c r="AC25" s="3">
        <v>18137</v>
      </c>
      <c r="AE25" s="3">
        <v>850875</v>
      </c>
      <c r="AG25" s="3">
        <v>14098103036</v>
      </c>
      <c r="AI25" s="3">
        <v>15429522767</v>
      </c>
      <c r="AK25" s="5">
        <v>1.208077631061662E-3</v>
      </c>
    </row>
    <row r="26" spans="1:37" x14ac:dyDescent="0.5">
      <c r="A26" s="1" t="s">
        <v>123</v>
      </c>
      <c r="C26" s="1" t="s">
        <v>72</v>
      </c>
      <c r="E26" s="1" t="s">
        <v>72</v>
      </c>
      <c r="G26" s="1" t="s">
        <v>124</v>
      </c>
      <c r="I26" s="1" t="s">
        <v>125</v>
      </c>
      <c r="K26" s="3">
        <v>0</v>
      </c>
      <c r="M26" s="3">
        <v>0</v>
      </c>
      <c r="O26" s="3">
        <v>79317</v>
      </c>
      <c r="Q26" s="3">
        <v>61827767765</v>
      </c>
      <c r="S26" s="3">
        <v>64166109508</v>
      </c>
      <c r="U26" s="3">
        <v>0</v>
      </c>
      <c r="W26" s="3">
        <v>0</v>
      </c>
      <c r="Y26" s="3">
        <v>0</v>
      </c>
      <c r="AA26" s="3">
        <v>0</v>
      </c>
      <c r="AC26" s="3">
        <v>79317</v>
      </c>
      <c r="AE26" s="3">
        <v>852667</v>
      </c>
      <c r="AG26" s="3">
        <v>61827767765</v>
      </c>
      <c r="AI26" s="3">
        <v>67618730322</v>
      </c>
      <c r="AK26" s="5">
        <v>5.2943099262610606E-3</v>
      </c>
    </row>
    <row r="27" spans="1:37" x14ac:dyDescent="0.5">
      <c r="A27" s="1" t="s">
        <v>126</v>
      </c>
      <c r="C27" s="1" t="s">
        <v>72</v>
      </c>
      <c r="E27" s="1" t="s">
        <v>72</v>
      </c>
      <c r="G27" s="1" t="s">
        <v>127</v>
      </c>
      <c r="I27" s="1" t="s">
        <v>92</v>
      </c>
      <c r="K27" s="3">
        <v>0</v>
      </c>
      <c r="M27" s="3">
        <v>0</v>
      </c>
      <c r="O27" s="3">
        <v>74485</v>
      </c>
      <c r="Q27" s="3">
        <v>69366079518</v>
      </c>
      <c r="S27" s="3">
        <v>71463062314</v>
      </c>
      <c r="U27" s="3">
        <v>0</v>
      </c>
      <c r="W27" s="3">
        <v>0</v>
      </c>
      <c r="Y27" s="3">
        <v>0</v>
      </c>
      <c r="AA27" s="3">
        <v>0</v>
      </c>
      <c r="AC27" s="3">
        <v>74485</v>
      </c>
      <c r="AE27" s="3">
        <v>977997</v>
      </c>
      <c r="AG27" s="3">
        <v>69366079518</v>
      </c>
      <c r="AI27" s="3">
        <v>72832903188</v>
      </c>
      <c r="AK27" s="5">
        <v>5.70256141265023E-3</v>
      </c>
    </row>
    <row r="28" spans="1:37" x14ac:dyDescent="0.5">
      <c r="A28" s="1" t="s">
        <v>128</v>
      </c>
      <c r="C28" s="1" t="s">
        <v>72</v>
      </c>
      <c r="E28" s="1" t="s">
        <v>72</v>
      </c>
      <c r="G28" s="1" t="s">
        <v>129</v>
      </c>
      <c r="I28" s="1" t="s">
        <v>130</v>
      </c>
      <c r="K28" s="3">
        <v>0</v>
      </c>
      <c r="M28" s="3">
        <v>0</v>
      </c>
      <c r="O28" s="3">
        <v>45693</v>
      </c>
      <c r="Q28" s="3">
        <v>39918055280</v>
      </c>
      <c r="S28" s="3">
        <v>43467605113</v>
      </c>
      <c r="U28" s="3">
        <v>0</v>
      </c>
      <c r="W28" s="3">
        <v>0</v>
      </c>
      <c r="Y28" s="3">
        <v>0</v>
      </c>
      <c r="AA28" s="3">
        <v>0</v>
      </c>
      <c r="AC28" s="3">
        <v>45693</v>
      </c>
      <c r="AE28" s="3">
        <v>972233</v>
      </c>
      <c r="AG28" s="3">
        <v>39918055280</v>
      </c>
      <c r="AI28" s="3">
        <v>44416190575</v>
      </c>
      <c r="AK28" s="5">
        <v>3.4776322703506542E-3</v>
      </c>
    </row>
    <row r="29" spans="1:37" x14ac:dyDescent="0.5">
      <c r="A29" s="1" t="s">
        <v>131</v>
      </c>
      <c r="C29" s="1" t="s">
        <v>72</v>
      </c>
      <c r="E29" s="1" t="s">
        <v>72</v>
      </c>
      <c r="G29" s="1" t="s">
        <v>132</v>
      </c>
      <c r="I29" s="1" t="s">
        <v>133</v>
      </c>
      <c r="K29" s="3">
        <v>16</v>
      </c>
      <c r="M29" s="3">
        <v>16</v>
      </c>
      <c r="O29" s="3">
        <v>12000</v>
      </c>
      <c r="Q29" s="3">
        <v>11660459708</v>
      </c>
      <c r="S29" s="3">
        <v>11655543600</v>
      </c>
      <c r="U29" s="3">
        <v>0</v>
      </c>
      <c r="W29" s="3">
        <v>0</v>
      </c>
      <c r="Y29" s="3">
        <v>0</v>
      </c>
      <c r="AA29" s="3">
        <v>0</v>
      </c>
      <c r="AC29" s="3">
        <v>12000</v>
      </c>
      <c r="AE29" s="3">
        <v>972000</v>
      </c>
      <c r="AG29" s="3">
        <v>11660459708</v>
      </c>
      <c r="AI29" s="3">
        <v>11661885900</v>
      </c>
      <c r="AK29" s="5">
        <v>9.1308485068087762E-4</v>
      </c>
    </row>
    <row r="30" spans="1:37" x14ac:dyDescent="0.5">
      <c r="A30" s="1" t="s">
        <v>134</v>
      </c>
      <c r="C30" s="1" t="s">
        <v>72</v>
      </c>
      <c r="E30" s="1" t="s">
        <v>72</v>
      </c>
      <c r="G30" s="1" t="s">
        <v>135</v>
      </c>
      <c r="I30" s="1" t="s">
        <v>136</v>
      </c>
      <c r="K30" s="3">
        <v>18</v>
      </c>
      <c r="M30" s="3">
        <v>18</v>
      </c>
      <c r="O30" s="3">
        <v>0</v>
      </c>
      <c r="Q30" s="3">
        <v>0</v>
      </c>
      <c r="S30" s="3">
        <v>0</v>
      </c>
      <c r="U30" s="3">
        <v>2000</v>
      </c>
      <c r="W30" s="3">
        <v>1960355250</v>
      </c>
      <c r="Y30" s="3">
        <v>0</v>
      </c>
      <c r="AA30" s="3">
        <v>0</v>
      </c>
      <c r="AC30" s="3">
        <v>2000</v>
      </c>
      <c r="AE30" s="3">
        <v>930000</v>
      </c>
      <c r="AG30" s="3">
        <v>1960355250</v>
      </c>
      <c r="AI30" s="3">
        <v>1859662875</v>
      </c>
      <c r="AK30" s="5">
        <v>1.4560509450158029E-4</v>
      </c>
    </row>
    <row r="31" spans="1:37" ht="22.5" thickBot="1" x14ac:dyDescent="0.55000000000000004">
      <c r="Q31" s="4">
        <f>SUM(Q9:Q30)</f>
        <v>1431032654164</v>
      </c>
      <c r="S31" s="4">
        <f>SUM(S9:S30)</f>
        <v>1499399846051</v>
      </c>
      <c r="W31" s="4">
        <f>SUM(W9:W30)</f>
        <v>1960355250</v>
      </c>
      <c r="AA31" s="4">
        <f>SUM(AA9:AA30)</f>
        <v>138154000000</v>
      </c>
      <c r="AG31" s="4">
        <f>SUM(AG9:AG30)</f>
        <v>1308904065421</v>
      </c>
      <c r="AI31" s="4">
        <f>SUM(AI9:AI30)</f>
        <v>1399248948706</v>
      </c>
      <c r="AK31" s="8">
        <f>SUM(AK9:AK30)</f>
        <v>0.10955629546972272</v>
      </c>
    </row>
    <row r="32" spans="1:37" ht="22.5" thickTop="1" x14ac:dyDescent="0.5"/>
    <row r="34" spans="37:37" x14ac:dyDescent="0.5">
      <c r="AK34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M18" sqref="M18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7" t="s">
        <v>138</v>
      </c>
      <c r="C6" s="15" t="s">
        <v>139</v>
      </c>
      <c r="D6" s="15" t="s">
        <v>139</v>
      </c>
      <c r="E6" s="15" t="s">
        <v>139</v>
      </c>
      <c r="F6" s="15" t="s">
        <v>139</v>
      </c>
      <c r="G6" s="15" t="s">
        <v>139</v>
      </c>
      <c r="H6" s="15" t="s">
        <v>139</v>
      </c>
      <c r="I6" s="15" t="s">
        <v>139</v>
      </c>
      <c r="K6" s="15" t="s">
        <v>267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2.5" x14ac:dyDescent="0.5">
      <c r="A7" s="15" t="s">
        <v>138</v>
      </c>
      <c r="C7" s="16" t="s">
        <v>140</v>
      </c>
      <c r="E7" s="16" t="s">
        <v>141</v>
      </c>
      <c r="G7" s="16" t="s">
        <v>142</v>
      </c>
      <c r="I7" s="16" t="s">
        <v>69</v>
      </c>
      <c r="K7" s="16" t="s">
        <v>143</v>
      </c>
      <c r="M7" s="16" t="s">
        <v>144</v>
      </c>
      <c r="O7" s="16" t="s">
        <v>145</v>
      </c>
      <c r="Q7" s="16" t="s">
        <v>143</v>
      </c>
      <c r="S7" s="16" t="s">
        <v>137</v>
      </c>
    </row>
    <row r="8" spans="1:19" x14ac:dyDescent="0.5">
      <c r="A8" s="1" t="s">
        <v>146</v>
      </c>
      <c r="C8" s="1" t="s">
        <v>147</v>
      </c>
      <c r="E8" s="1" t="s">
        <v>148</v>
      </c>
      <c r="G8" s="1" t="s">
        <v>149</v>
      </c>
      <c r="I8" s="1">
        <v>0</v>
      </c>
      <c r="K8" s="3">
        <v>1650718</v>
      </c>
      <c r="M8" s="3">
        <v>0</v>
      </c>
      <c r="O8" s="3">
        <v>1650718</v>
      </c>
      <c r="Q8" s="3">
        <v>1650718</v>
      </c>
      <c r="S8" s="5">
        <v>1.2924544207264428E-7</v>
      </c>
    </row>
    <row r="9" spans="1:19" x14ac:dyDescent="0.5">
      <c r="A9" s="1" t="s">
        <v>150</v>
      </c>
      <c r="C9" s="1" t="s">
        <v>151</v>
      </c>
      <c r="E9" s="1" t="s">
        <v>148</v>
      </c>
      <c r="G9" s="1" t="s">
        <v>152</v>
      </c>
      <c r="I9" s="1">
        <v>0</v>
      </c>
      <c r="K9" s="3">
        <v>467249671347</v>
      </c>
      <c r="M9" s="3">
        <v>3668062899010</v>
      </c>
      <c r="O9" s="3">
        <v>4135312570357</v>
      </c>
      <c r="Q9" s="3">
        <v>2165347807649</v>
      </c>
      <c r="S9" s="5">
        <v>0.16953915486511087</v>
      </c>
    </row>
    <row r="10" spans="1:19" x14ac:dyDescent="0.5">
      <c r="A10" s="1" t="s">
        <v>150</v>
      </c>
      <c r="C10" s="1" t="s">
        <v>153</v>
      </c>
      <c r="E10" s="1" t="s">
        <v>154</v>
      </c>
      <c r="G10" s="1" t="s">
        <v>155</v>
      </c>
      <c r="I10" s="1">
        <v>0</v>
      </c>
      <c r="K10" s="3">
        <v>500000</v>
      </c>
      <c r="M10" s="3">
        <v>0</v>
      </c>
      <c r="O10" s="3">
        <v>500000</v>
      </c>
      <c r="Q10" s="3">
        <v>500000</v>
      </c>
      <c r="S10" s="5">
        <v>3.9148250056231369E-8</v>
      </c>
    </row>
    <row r="11" spans="1:19" ht="22.5" thickBot="1" x14ac:dyDescent="0.55000000000000004">
      <c r="K11" s="4">
        <f>SUM(K8:K10)</f>
        <v>467251822065</v>
      </c>
      <c r="M11" s="4">
        <f>SUM(M8:M10)</f>
        <v>3668062899010</v>
      </c>
      <c r="O11" s="4">
        <f>SUM(O8:O10)</f>
        <v>4135314721075</v>
      </c>
      <c r="Q11" s="4">
        <f>SUM(Q8:Q10)</f>
        <v>2165349958367</v>
      </c>
      <c r="S11" s="8">
        <f>SUM(S8:S10)</f>
        <v>0.169539323258803</v>
      </c>
    </row>
    <row r="12" spans="1:19" ht="22.5" thickTop="1" x14ac:dyDescent="0.5"/>
    <row r="14" spans="1:19" x14ac:dyDescent="0.5">
      <c r="Q14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E24" sqref="E24"/>
    </sheetView>
  </sheetViews>
  <sheetFormatPr defaultRowHeight="21.75" x14ac:dyDescent="0.5"/>
  <cols>
    <col min="1" max="1" width="24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3" t="s">
        <v>0</v>
      </c>
      <c r="B2" s="13"/>
      <c r="C2" s="13"/>
      <c r="D2" s="13"/>
      <c r="E2" s="13"/>
      <c r="F2" s="13"/>
      <c r="G2" s="13"/>
    </row>
    <row r="3" spans="1:7" ht="22.5" x14ac:dyDescent="0.5">
      <c r="A3" s="13" t="s">
        <v>156</v>
      </c>
      <c r="B3" s="13"/>
      <c r="C3" s="13"/>
      <c r="D3" s="13"/>
      <c r="E3" s="13"/>
      <c r="F3" s="13"/>
      <c r="G3" s="13"/>
    </row>
    <row r="4" spans="1:7" ht="22.5" x14ac:dyDescent="0.5">
      <c r="A4" s="13" t="s">
        <v>2</v>
      </c>
      <c r="B4" s="13"/>
      <c r="C4" s="13"/>
      <c r="D4" s="13"/>
      <c r="E4" s="13"/>
      <c r="F4" s="13"/>
      <c r="G4" s="13"/>
    </row>
    <row r="6" spans="1:7" ht="22.5" x14ac:dyDescent="0.5">
      <c r="A6" s="15" t="s">
        <v>160</v>
      </c>
      <c r="C6" s="15" t="s">
        <v>143</v>
      </c>
      <c r="E6" s="15" t="s">
        <v>254</v>
      </c>
      <c r="G6" s="15" t="s">
        <v>13</v>
      </c>
    </row>
    <row r="7" spans="1:7" x14ac:dyDescent="0.5">
      <c r="A7" s="1" t="s">
        <v>264</v>
      </c>
      <c r="C7" s="3">
        <v>3069018141274</v>
      </c>
      <c r="E7" s="5">
        <f>C7/$C$11</f>
        <v>0.98636545616318749</v>
      </c>
      <c r="G7" s="5">
        <v>0.24029337924340993</v>
      </c>
    </row>
    <row r="8" spans="1:7" x14ac:dyDescent="0.5">
      <c r="A8" s="1" t="s">
        <v>265</v>
      </c>
      <c r="C8" s="3">
        <v>41988428297</v>
      </c>
      <c r="E8" s="5">
        <f t="shared" ref="E8:E10" si="0">C8/$C$11</f>
        <v>1.3494848620723126E-2</v>
      </c>
      <c r="G8" s="5">
        <v>3.2875469808781943E-3</v>
      </c>
    </row>
    <row r="9" spans="1:7" x14ac:dyDescent="0.5">
      <c r="A9" s="1" t="s">
        <v>266</v>
      </c>
      <c r="C9" s="3">
        <v>434653454</v>
      </c>
      <c r="E9" s="5">
        <f t="shared" si="0"/>
        <v>1.3969521608941788E-4</v>
      </c>
      <c r="G9" s="5">
        <v>3.403184420999332E-5</v>
      </c>
    </row>
    <row r="10" spans="1:7" x14ac:dyDescent="0.5">
      <c r="A10" s="1" t="s">
        <v>262</v>
      </c>
      <c r="C10" s="1">
        <v>0</v>
      </c>
      <c r="E10" s="5">
        <f t="shared" si="0"/>
        <v>0</v>
      </c>
      <c r="G10" s="5">
        <v>0</v>
      </c>
    </row>
    <row r="11" spans="1:7" ht="22.5" thickBot="1" x14ac:dyDescent="0.55000000000000004">
      <c r="C11" s="4">
        <f>SUM(C7:C10)</f>
        <v>3111441223025</v>
      </c>
      <c r="E11" s="10">
        <f>SUM(E7:E10)</f>
        <v>1</v>
      </c>
      <c r="G11" s="8">
        <f>SUM(G7:G10)</f>
        <v>0.24361495806849812</v>
      </c>
    </row>
    <row r="12" spans="1:7" ht="22.5" thickTop="1" x14ac:dyDescent="0.5"/>
    <row r="14" spans="1:7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O14" sqref="O14:O15"/>
    </sheetView>
  </sheetViews>
  <sheetFormatPr defaultRowHeight="21.75" x14ac:dyDescent="0.5"/>
  <cols>
    <col min="1" max="1" width="31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5" t="s">
        <v>157</v>
      </c>
      <c r="B6" s="15" t="s">
        <v>157</v>
      </c>
      <c r="C6" s="15" t="s">
        <v>157</v>
      </c>
      <c r="D6" s="15" t="s">
        <v>157</v>
      </c>
      <c r="E6" s="15" t="s">
        <v>157</v>
      </c>
      <c r="F6" s="15" t="s">
        <v>157</v>
      </c>
      <c r="G6" s="15" t="s">
        <v>157</v>
      </c>
      <c r="I6" s="15" t="s">
        <v>158</v>
      </c>
      <c r="J6" s="15" t="s">
        <v>158</v>
      </c>
      <c r="K6" s="15" t="s">
        <v>158</v>
      </c>
      <c r="L6" s="15" t="s">
        <v>158</v>
      </c>
      <c r="M6" s="15" t="s">
        <v>158</v>
      </c>
      <c r="O6" s="15" t="s">
        <v>159</v>
      </c>
      <c r="P6" s="15" t="s">
        <v>159</v>
      </c>
      <c r="Q6" s="15" t="s">
        <v>159</v>
      </c>
      <c r="R6" s="15" t="s">
        <v>159</v>
      </c>
      <c r="S6" s="15" t="s">
        <v>159</v>
      </c>
    </row>
    <row r="7" spans="1:19" ht="22.5" x14ac:dyDescent="0.5">
      <c r="A7" s="16" t="s">
        <v>160</v>
      </c>
      <c r="C7" s="16" t="s">
        <v>161</v>
      </c>
      <c r="E7" s="16" t="s">
        <v>68</v>
      </c>
      <c r="G7" s="16" t="s">
        <v>69</v>
      </c>
      <c r="I7" s="16" t="s">
        <v>162</v>
      </c>
      <c r="K7" s="16" t="s">
        <v>163</v>
      </c>
      <c r="M7" s="16" t="s">
        <v>164</v>
      </c>
      <c r="O7" s="16" t="s">
        <v>162</v>
      </c>
      <c r="Q7" s="16" t="s">
        <v>163</v>
      </c>
      <c r="S7" s="16" t="s">
        <v>164</v>
      </c>
    </row>
    <row r="8" spans="1:19" x14ac:dyDescent="0.5">
      <c r="A8" s="1" t="s">
        <v>134</v>
      </c>
      <c r="C8" s="1" t="s">
        <v>165</v>
      </c>
      <c r="E8" s="1" t="s">
        <v>136</v>
      </c>
      <c r="G8" s="3">
        <v>18</v>
      </c>
      <c r="I8" s="3">
        <v>17142242</v>
      </c>
      <c r="K8" s="1" t="s">
        <v>165</v>
      </c>
      <c r="M8" s="3">
        <v>17142242</v>
      </c>
      <c r="O8" s="3">
        <v>17142242</v>
      </c>
      <c r="Q8" s="1" t="s">
        <v>165</v>
      </c>
      <c r="S8" s="3">
        <v>17142242</v>
      </c>
    </row>
    <row r="9" spans="1:19" x14ac:dyDescent="0.5">
      <c r="A9" s="1" t="s">
        <v>131</v>
      </c>
      <c r="C9" s="1" t="s">
        <v>165</v>
      </c>
      <c r="E9" s="1" t="s">
        <v>133</v>
      </c>
      <c r="G9" s="3">
        <v>16</v>
      </c>
      <c r="I9" s="3">
        <v>162926695</v>
      </c>
      <c r="K9" s="1" t="s">
        <v>165</v>
      </c>
      <c r="M9" s="3">
        <v>162926695</v>
      </c>
      <c r="O9" s="3">
        <v>828266495</v>
      </c>
      <c r="Q9" s="1" t="s">
        <v>165</v>
      </c>
      <c r="S9" s="3">
        <v>828266495</v>
      </c>
    </row>
    <row r="10" spans="1:19" x14ac:dyDescent="0.5">
      <c r="A10" s="1" t="s">
        <v>71</v>
      </c>
      <c r="C10" s="1" t="s">
        <v>165</v>
      </c>
      <c r="E10" s="1" t="s">
        <v>74</v>
      </c>
      <c r="G10" s="3">
        <v>19</v>
      </c>
      <c r="I10" s="3">
        <v>799268479</v>
      </c>
      <c r="K10" s="1" t="s">
        <v>165</v>
      </c>
      <c r="M10" s="3">
        <v>799268479</v>
      </c>
      <c r="O10" s="3">
        <v>2636442052</v>
      </c>
      <c r="Q10" s="1" t="s">
        <v>165</v>
      </c>
      <c r="S10" s="3">
        <v>2636442052</v>
      </c>
    </row>
    <row r="11" spans="1:19" x14ac:dyDescent="0.5">
      <c r="A11" s="1" t="s">
        <v>75</v>
      </c>
      <c r="C11" s="1" t="s">
        <v>165</v>
      </c>
      <c r="E11" s="1" t="s">
        <v>77</v>
      </c>
      <c r="G11" s="3">
        <v>20</v>
      </c>
      <c r="I11" s="3">
        <v>2429598025</v>
      </c>
      <c r="K11" s="1" t="s">
        <v>165</v>
      </c>
      <c r="M11" s="3">
        <v>2429598025</v>
      </c>
      <c r="O11" s="3">
        <v>10087936221</v>
      </c>
      <c r="Q11" s="1" t="s">
        <v>165</v>
      </c>
      <c r="S11" s="3">
        <v>10087936221</v>
      </c>
    </row>
    <row r="12" spans="1:19" x14ac:dyDescent="0.5">
      <c r="A12" s="1" t="s">
        <v>78</v>
      </c>
      <c r="C12" s="1" t="s">
        <v>165</v>
      </c>
      <c r="E12" s="1" t="s">
        <v>80</v>
      </c>
      <c r="G12" s="3">
        <v>20</v>
      </c>
      <c r="I12" s="3">
        <v>2536745447</v>
      </c>
      <c r="K12" s="1" t="s">
        <v>165</v>
      </c>
      <c r="M12" s="3">
        <v>2536745447</v>
      </c>
      <c r="O12" s="3">
        <v>20100307638</v>
      </c>
      <c r="Q12" s="1" t="s">
        <v>165</v>
      </c>
      <c r="S12" s="3">
        <v>20100307638</v>
      </c>
    </row>
    <row r="13" spans="1:19" x14ac:dyDescent="0.5">
      <c r="A13" s="1" t="s">
        <v>166</v>
      </c>
      <c r="C13" s="1" t="s">
        <v>165</v>
      </c>
      <c r="E13" s="1" t="s">
        <v>167</v>
      </c>
      <c r="G13" s="3">
        <v>18</v>
      </c>
      <c r="I13" s="3">
        <v>0</v>
      </c>
      <c r="K13" s="1" t="s">
        <v>165</v>
      </c>
      <c r="M13" s="3">
        <v>0</v>
      </c>
      <c r="O13" s="3">
        <v>5441299348</v>
      </c>
      <c r="Q13" s="1" t="s">
        <v>165</v>
      </c>
      <c r="S13" s="3">
        <v>5441299348</v>
      </c>
    </row>
    <row r="14" spans="1:19" x14ac:dyDescent="0.5">
      <c r="A14" s="1" t="s">
        <v>146</v>
      </c>
      <c r="C14" s="3">
        <v>30</v>
      </c>
      <c r="E14" s="1" t="s">
        <v>165</v>
      </c>
      <c r="G14" s="1">
        <v>0</v>
      </c>
      <c r="I14" s="3">
        <v>0</v>
      </c>
      <c r="K14" s="3">
        <v>0</v>
      </c>
      <c r="M14" s="3">
        <v>0</v>
      </c>
      <c r="O14" s="3">
        <v>90502</v>
      </c>
      <c r="Q14" s="3">
        <v>0</v>
      </c>
      <c r="S14" s="3">
        <v>90502</v>
      </c>
    </row>
    <row r="15" spans="1:19" x14ac:dyDescent="0.5">
      <c r="A15" s="1" t="s">
        <v>150</v>
      </c>
      <c r="C15" s="3">
        <v>1</v>
      </c>
      <c r="E15" s="1" t="s">
        <v>165</v>
      </c>
      <c r="G15" s="1">
        <v>0</v>
      </c>
      <c r="I15" s="3">
        <v>434653454</v>
      </c>
      <c r="K15" s="3">
        <v>0</v>
      </c>
      <c r="M15" s="3">
        <v>434653454</v>
      </c>
      <c r="O15" s="3">
        <v>10667814997</v>
      </c>
      <c r="Q15" s="3">
        <v>0</v>
      </c>
      <c r="S15" s="3">
        <v>10667814997</v>
      </c>
    </row>
    <row r="16" spans="1:19" ht="22.5" thickBot="1" x14ac:dyDescent="0.55000000000000004">
      <c r="I16" s="4">
        <f>SUM(I8:I15)</f>
        <v>6380334342</v>
      </c>
      <c r="K16" s="4">
        <f>SUM(K8:K15)</f>
        <v>0</v>
      </c>
      <c r="M16" s="4">
        <f>SUM(M8:M15)</f>
        <v>6380334342</v>
      </c>
      <c r="O16" s="4">
        <f>SUM(O8:O15)</f>
        <v>49779299495</v>
      </c>
      <c r="Q16" s="4">
        <f>SUM(Q8:Q15)</f>
        <v>0</v>
      </c>
      <c r="S16" s="4">
        <f>SUM(S8:S15)</f>
        <v>49779299495</v>
      </c>
    </row>
    <row r="17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8"/>
  <sheetViews>
    <sheetView rightToLeft="1" topLeftCell="A37" workbookViewId="0">
      <selection activeCell="M48" sqref="M48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36.85546875" style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5.42578125" style="1" customWidth="1"/>
    <col min="14" max="14" width="1" style="1" customWidth="1"/>
    <col min="15" max="15" width="26.710937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7" t="s">
        <v>3</v>
      </c>
      <c r="C6" s="15" t="s">
        <v>168</v>
      </c>
      <c r="D6" s="15" t="s">
        <v>168</v>
      </c>
      <c r="E6" s="15" t="s">
        <v>168</v>
      </c>
      <c r="F6" s="15" t="s">
        <v>168</v>
      </c>
      <c r="G6" s="15" t="s">
        <v>168</v>
      </c>
      <c r="I6" s="15" t="s">
        <v>158</v>
      </c>
      <c r="J6" s="15" t="s">
        <v>158</v>
      </c>
      <c r="K6" s="15" t="s">
        <v>158</v>
      </c>
      <c r="L6" s="15" t="s">
        <v>158</v>
      </c>
      <c r="M6" s="15" t="s">
        <v>158</v>
      </c>
      <c r="O6" s="15" t="s">
        <v>159</v>
      </c>
      <c r="P6" s="15" t="s">
        <v>159</v>
      </c>
      <c r="Q6" s="15" t="s">
        <v>159</v>
      </c>
      <c r="R6" s="15" t="s">
        <v>159</v>
      </c>
      <c r="S6" s="15" t="s">
        <v>159</v>
      </c>
    </row>
    <row r="7" spans="1:19" ht="22.5" x14ac:dyDescent="0.5">
      <c r="A7" s="15" t="s">
        <v>3</v>
      </c>
      <c r="C7" s="16" t="s">
        <v>169</v>
      </c>
      <c r="E7" s="16" t="s">
        <v>170</v>
      </c>
      <c r="G7" s="16" t="s">
        <v>171</v>
      </c>
      <c r="I7" s="16" t="s">
        <v>172</v>
      </c>
      <c r="K7" s="16" t="s">
        <v>163</v>
      </c>
      <c r="M7" s="16" t="s">
        <v>173</v>
      </c>
      <c r="O7" s="16" t="s">
        <v>172</v>
      </c>
      <c r="Q7" s="16" t="s">
        <v>163</v>
      </c>
      <c r="S7" s="16" t="s">
        <v>173</v>
      </c>
    </row>
    <row r="8" spans="1:19" x14ac:dyDescent="0.5">
      <c r="A8" s="1" t="s">
        <v>174</v>
      </c>
      <c r="C8" s="1" t="s">
        <v>175</v>
      </c>
      <c r="E8" s="3">
        <v>200000</v>
      </c>
      <c r="G8" s="3">
        <v>2000</v>
      </c>
      <c r="I8" s="3">
        <v>0</v>
      </c>
      <c r="K8" s="3">
        <v>0</v>
      </c>
      <c r="M8" s="3">
        <v>0</v>
      </c>
      <c r="O8" s="3">
        <v>400000000</v>
      </c>
      <c r="Q8" s="3">
        <v>22495152</v>
      </c>
      <c r="S8" s="3">
        <v>377504848</v>
      </c>
    </row>
    <row r="9" spans="1:19" x14ac:dyDescent="0.5">
      <c r="A9" s="1" t="s">
        <v>35</v>
      </c>
      <c r="C9" s="1" t="s">
        <v>176</v>
      </c>
      <c r="E9" s="3">
        <v>3700000</v>
      </c>
      <c r="G9" s="3">
        <v>500</v>
      </c>
      <c r="I9" s="3">
        <v>0</v>
      </c>
      <c r="K9" s="3">
        <v>0</v>
      </c>
      <c r="M9" s="3">
        <v>0</v>
      </c>
      <c r="O9" s="3">
        <v>1850000000</v>
      </c>
      <c r="Q9" s="3">
        <v>94964263</v>
      </c>
      <c r="S9" s="3">
        <v>1755035737</v>
      </c>
    </row>
    <row r="10" spans="1:19" x14ac:dyDescent="0.5">
      <c r="A10" s="1" t="s">
        <v>177</v>
      </c>
      <c r="C10" s="1" t="s">
        <v>178</v>
      </c>
      <c r="E10" s="3">
        <v>2500000</v>
      </c>
      <c r="G10" s="3">
        <v>120</v>
      </c>
      <c r="I10" s="3">
        <v>0</v>
      </c>
      <c r="K10" s="3">
        <v>0</v>
      </c>
      <c r="M10" s="3">
        <v>0</v>
      </c>
      <c r="O10" s="3">
        <v>300000000</v>
      </c>
      <c r="Q10" s="3">
        <v>0</v>
      </c>
      <c r="S10" s="3">
        <v>300000000</v>
      </c>
    </row>
    <row r="11" spans="1:19" x14ac:dyDescent="0.5">
      <c r="A11" s="1" t="s">
        <v>36</v>
      </c>
      <c r="C11" s="1" t="s">
        <v>179</v>
      </c>
      <c r="E11" s="3">
        <v>32000000</v>
      </c>
      <c r="G11" s="3">
        <v>400</v>
      </c>
      <c r="I11" s="3">
        <v>0</v>
      </c>
      <c r="K11" s="3">
        <v>0</v>
      </c>
      <c r="M11" s="3">
        <v>0</v>
      </c>
      <c r="O11" s="3">
        <v>12800000000</v>
      </c>
      <c r="Q11" s="3">
        <v>0</v>
      </c>
      <c r="S11" s="3">
        <v>12800000000</v>
      </c>
    </row>
    <row r="12" spans="1:19" x14ac:dyDescent="0.5">
      <c r="A12" s="1" t="s">
        <v>37</v>
      </c>
      <c r="C12" s="1" t="s">
        <v>180</v>
      </c>
      <c r="E12" s="3">
        <v>53900000</v>
      </c>
      <c r="G12" s="3">
        <v>490</v>
      </c>
      <c r="I12" s="3">
        <v>26411000000</v>
      </c>
      <c r="K12" s="3">
        <v>549122066</v>
      </c>
      <c r="M12" s="3">
        <v>25861877934</v>
      </c>
      <c r="O12" s="3">
        <v>26411000000</v>
      </c>
      <c r="Q12" s="3">
        <v>549122066</v>
      </c>
      <c r="S12" s="3">
        <v>25861877934</v>
      </c>
    </row>
    <row r="13" spans="1:19" x14ac:dyDescent="0.5">
      <c r="A13" s="1" t="s">
        <v>53</v>
      </c>
      <c r="C13" s="1" t="s">
        <v>181</v>
      </c>
      <c r="E13" s="3">
        <v>35000000</v>
      </c>
      <c r="G13" s="3">
        <v>150</v>
      </c>
      <c r="I13" s="3">
        <v>0</v>
      </c>
      <c r="K13" s="3">
        <v>0</v>
      </c>
      <c r="M13" s="3">
        <v>0</v>
      </c>
      <c r="O13" s="3">
        <v>5250000000</v>
      </c>
      <c r="Q13" s="3">
        <v>0</v>
      </c>
      <c r="S13" s="3">
        <v>5250000000</v>
      </c>
    </row>
    <row r="14" spans="1:19" x14ac:dyDescent="0.5">
      <c r="A14" s="1" t="s">
        <v>28</v>
      </c>
      <c r="C14" s="1" t="s">
        <v>182</v>
      </c>
      <c r="E14" s="3">
        <v>6977846</v>
      </c>
      <c r="G14" s="3">
        <v>840</v>
      </c>
      <c r="I14" s="3">
        <v>0</v>
      </c>
      <c r="K14" s="3">
        <v>0</v>
      </c>
      <c r="M14" s="3">
        <v>0</v>
      </c>
      <c r="O14" s="3">
        <v>5861390640</v>
      </c>
      <c r="Q14" s="3">
        <v>0</v>
      </c>
      <c r="S14" s="3">
        <v>5861390640</v>
      </c>
    </row>
    <row r="15" spans="1:19" x14ac:dyDescent="0.5">
      <c r="A15" s="1" t="s">
        <v>183</v>
      </c>
      <c r="C15" s="1" t="s">
        <v>184</v>
      </c>
      <c r="E15" s="3">
        <v>50000</v>
      </c>
      <c r="G15" s="3">
        <v>450</v>
      </c>
      <c r="I15" s="3">
        <v>0</v>
      </c>
      <c r="K15" s="3">
        <v>0</v>
      </c>
      <c r="M15" s="3">
        <v>0</v>
      </c>
      <c r="O15" s="3">
        <v>22500000</v>
      </c>
      <c r="Q15" s="3">
        <v>0</v>
      </c>
      <c r="S15" s="3">
        <v>22500000</v>
      </c>
    </row>
    <row r="16" spans="1:19" x14ac:dyDescent="0.5">
      <c r="A16" s="1" t="s">
        <v>47</v>
      </c>
      <c r="C16" s="1" t="s">
        <v>6</v>
      </c>
      <c r="E16" s="3">
        <v>33000000</v>
      </c>
      <c r="G16" s="3">
        <v>500</v>
      </c>
      <c r="I16" s="3">
        <v>16500000000</v>
      </c>
      <c r="K16" s="3">
        <v>1574349442</v>
      </c>
      <c r="M16" s="3">
        <v>14925650558</v>
      </c>
      <c r="O16" s="3">
        <v>16500000000</v>
      </c>
      <c r="Q16" s="3">
        <v>1574349442</v>
      </c>
      <c r="S16" s="3">
        <v>14925650558</v>
      </c>
    </row>
    <row r="17" spans="1:19" x14ac:dyDescent="0.5">
      <c r="A17" s="1" t="s">
        <v>185</v>
      </c>
      <c r="C17" s="1" t="s">
        <v>186</v>
      </c>
      <c r="E17" s="3">
        <v>10500000</v>
      </c>
      <c r="G17" s="3">
        <v>25</v>
      </c>
      <c r="I17" s="3">
        <v>0</v>
      </c>
      <c r="K17" s="3">
        <v>0</v>
      </c>
      <c r="M17" s="3">
        <v>0</v>
      </c>
      <c r="O17" s="3">
        <v>262500000</v>
      </c>
      <c r="Q17" s="3">
        <v>0</v>
      </c>
      <c r="S17" s="3">
        <v>262500000</v>
      </c>
    </row>
    <row r="18" spans="1:19" x14ac:dyDescent="0.5">
      <c r="A18" s="1" t="s">
        <v>30</v>
      </c>
      <c r="C18" s="1" t="s">
        <v>187</v>
      </c>
      <c r="E18" s="3">
        <v>1650000</v>
      </c>
      <c r="G18" s="3">
        <v>3180</v>
      </c>
      <c r="I18" s="3">
        <v>0</v>
      </c>
      <c r="K18" s="3">
        <v>0</v>
      </c>
      <c r="M18" s="3">
        <v>0</v>
      </c>
      <c r="O18" s="3">
        <v>5247000000</v>
      </c>
      <c r="Q18" s="3">
        <v>0</v>
      </c>
      <c r="S18" s="3">
        <v>5247000000</v>
      </c>
    </row>
    <row r="19" spans="1:19" x14ac:dyDescent="0.5">
      <c r="A19" s="1" t="s">
        <v>15</v>
      </c>
      <c r="C19" s="1" t="s">
        <v>182</v>
      </c>
      <c r="E19" s="3">
        <v>400000</v>
      </c>
      <c r="G19" s="3">
        <v>780</v>
      </c>
      <c r="I19" s="3">
        <v>0</v>
      </c>
      <c r="K19" s="3">
        <v>0</v>
      </c>
      <c r="M19" s="3">
        <v>0</v>
      </c>
      <c r="O19" s="3">
        <v>312000000</v>
      </c>
      <c r="Q19" s="3">
        <v>0</v>
      </c>
      <c r="S19" s="3">
        <v>312000000</v>
      </c>
    </row>
    <row r="20" spans="1:19" x14ac:dyDescent="0.5">
      <c r="A20" s="1" t="s">
        <v>56</v>
      </c>
      <c r="C20" s="1" t="s">
        <v>188</v>
      </c>
      <c r="E20" s="3">
        <v>5250000</v>
      </c>
      <c r="G20" s="3">
        <v>800</v>
      </c>
      <c r="I20" s="3">
        <v>0</v>
      </c>
      <c r="K20" s="3">
        <v>0</v>
      </c>
      <c r="M20" s="3">
        <v>0</v>
      </c>
      <c r="O20" s="3">
        <v>4200000000</v>
      </c>
      <c r="Q20" s="3">
        <v>0</v>
      </c>
      <c r="S20" s="3">
        <v>4200000000</v>
      </c>
    </row>
    <row r="21" spans="1:19" x14ac:dyDescent="0.5">
      <c r="A21" s="1" t="s">
        <v>51</v>
      </c>
      <c r="C21" s="1" t="s">
        <v>189</v>
      </c>
      <c r="E21" s="3">
        <v>2000000</v>
      </c>
      <c r="G21" s="3">
        <v>1080</v>
      </c>
      <c r="I21" s="3">
        <v>0</v>
      </c>
      <c r="K21" s="3">
        <v>0</v>
      </c>
      <c r="M21" s="3">
        <v>0</v>
      </c>
      <c r="O21" s="3">
        <v>2160000000</v>
      </c>
      <c r="Q21" s="3">
        <v>0</v>
      </c>
      <c r="S21" s="3">
        <v>2160000000</v>
      </c>
    </row>
    <row r="22" spans="1:19" x14ac:dyDescent="0.5">
      <c r="A22" s="1" t="s">
        <v>190</v>
      </c>
      <c r="C22" s="1" t="s">
        <v>191</v>
      </c>
      <c r="E22" s="3">
        <v>2700000</v>
      </c>
      <c r="G22" s="3">
        <v>500</v>
      </c>
      <c r="I22" s="3">
        <v>0</v>
      </c>
      <c r="K22" s="3">
        <v>0</v>
      </c>
      <c r="M22" s="3">
        <v>0</v>
      </c>
      <c r="O22" s="3">
        <v>1350000000</v>
      </c>
      <c r="Q22" s="3">
        <v>0</v>
      </c>
      <c r="S22" s="3">
        <v>1350000000</v>
      </c>
    </row>
    <row r="23" spans="1:19" x14ac:dyDescent="0.5">
      <c r="A23" s="1" t="s">
        <v>16</v>
      </c>
      <c r="C23" s="1" t="s">
        <v>192</v>
      </c>
      <c r="E23" s="3">
        <v>5000000</v>
      </c>
      <c r="G23" s="3">
        <v>247</v>
      </c>
      <c r="I23" s="3">
        <v>0</v>
      </c>
      <c r="K23" s="3">
        <v>0</v>
      </c>
      <c r="M23" s="3">
        <v>0</v>
      </c>
      <c r="O23" s="3">
        <v>1235000000</v>
      </c>
      <c r="Q23" s="3">
        <v>0</v>
      </c>
      <c r="S23" s="3">
        <v>1235000000</v>
      </c>
    </row>
    <row r="24" spans="1:19" x14ac:dyDescent="0.5">
      <c r="A24" s="1" t="s">
        <v>45</v>
      </c>
      <c r="C24" s="1" t="s">
        <v>193</v>
      </c>
      <c r="E24" s="3">
        <v>29000000</v>
      </c>
      <c r="G24" s="3">
        <v>300</v>
      </c>
      <c r="I24" s="3">
        <v>0</v>
      </c>
      <c r="K24" s="3">
        <v>0</v>
      </c>
      <c r="M24" s="3">
        <v>0</v>
      </c>
      <c r="O24" s="3">
        <v>8700000000</v>
      </c>
      <c r="Q24" s="3">
        <v>0</v>
      </c>
      <c r="S24" s="3">
        <v>8700000000</v>
      </c>
    </row>
    <row r="25" spans="1:19" x14ac:dyDescent="0.5">
      <c r="A25" s="1" t="s">
        <v>44</v>
      </c>
      <c r="C25" s="1" t="s">
        <v>194</v>
      </c>
      <c r="E25" s="3">
        <v>2619207</v>
      </c>
      <c r="G25" s="3">
        <v>1000</v>
      </c>
      <c r="I25" s="3">
        <v>0</v>
      </c>
      <c r="K25" s="3">
        <v>0</v>
      </c>
      <c r="M25" s="3">
        <v>0</v>
      </c>
      <c r="O25" s="3">
        <v>2619207000</v>
      </c>
      <c r="Q25" s="3">
        <v>0</v>
      </c>
      <c r="S25" s="3">
        <v>2619207000</v>
      </c>
    </row>
    <row r="26" spans="1:19" x14ac:dyDescent="0.5">
      <c r="A26" s="1" t="s">
        <v>195</v>
      </c>
      <c r="C26" s="1" t="s">
        <v>97</v>
      </c>
      <c r="E26" s="3">
        <v>2973509</v>
      </c>
      <c r="G26" s="3">
        <v>1000</v>
      </c>
      <c r="I26" s="3">
        <v>0</v>
      </c>
      <c r="K26" s="3">
        <v>0</v>
      </c>
      <c r="M26" s="3">
        <v>0</v>
      </c>
      <c r="O26" s="3">
        <v>2973509000</v>
      </c>
      <c r="Q26" s="3">
        <v>0</v>
      </c>
      <c r="S26" s="3">
        <v>2973509000</v>
      </c>
    </row>
    <row r="27" spans="1:19" x14ac:dyDescent="0.5">
      <c r="A27" s="1" t="s">
        <v>196</v>
      </c>
      <c r="C27" s="1" t="s">
        <v>193</v>
      </c>
      <c r="E27" s="3">
        <v>357556</v>
      </c>
      <c r="G27" s="3">
        <v>650</v>
      </c>
      <c r="I27" s="3">
        <v>0</v>
      </c>
      <c r="K27" s="3">
        <v>0</v>
      </c>
      <c r="M27" s="3">
        <v>0</v>
      </c>
      <c r="O27" s="3">
        <v>232411400</v>
      </c>
      <c r="Q27" s="3">
        <v>0</v>
      </c>
      <c r="S27" s="3">
        <v>232411400</v>
      </c>
    </row>
    <row r="28" spans="1:19" x14ac:dyDescent="0.5">
      <c r="A28" s="1" t="s">
        <v>52</v>
      </c>
      <c r="C28" s="1" t="s">
        <v>197</v>
      </c>
      <c r="E28" s="3">
        <v>142857</v>
      </c>
      <c r="G28" s="3">
        <v>4000</v>
      </c>
      <c r="I28" s="3">
        <v>571428000</v>
      </c>
      <c r="K28" s="3">
        <v>79804618</v>
      </c>
      <c r="M28" s="3">
        <v>491623382</v>
      </c>
      <c r="O28" s="3">
        <v>571428000</v>
      </c>
      <c r="Q28" s="3">
        <v>79804618</v>
      </c>
      <c r="S28" s="3">
        <v>491623382</v>
      </c>
    </row>
    <row r="29" spans="1:19" x14ac:dyDescent="0.5">
      <c r="A29" s="1" t="s">
        <v>42</v>
      </c>
      <c r="C29" s="1" t="s">
        <v>86</v>
      </c>
      <c r="E29" s="3">
        <v>772813</v>
      </c>
      <c r="G29" s="3">
        <v>600</v>
      </c>
      <c r="I29" s="3">
        <v>463687800</v>
      </c>
      <c r="K29" s="3">
        <v>18888728</v>
      </c>
      <c r="M29" s="3">
        <v>444799072</v>
      </c>
      <c r="O29" s="3">
        <v>463687800</v>
      </c>
      <c r="Q29" s="3">
        <v>18888728</v>
      </c>
      <c r="S29" s="3">
        <v>444799072</v>
      </c>
    </row>
    <row r="30" spans="1:19" x14ac:dyDescent="0.5">
      <c r="A30" s="1" t="s">
        <v>19</v>
      </c>
      <c r="C30" s="1" t="s">
        <v>198</v>
      </c>
      <c r="E30" s="3">
        <v>3500000</v>
      </c>
      <c r="G30" s="3">
        <v>2080</v>
      </c>
      <c r="I30" s="3">
        <v>0</v>
      </c>
      <c r="K30" s="3">
        <v>0</v>
      </c>
      <c r="M30" s="3">
        <v>0</v>
      </c>
      <c r="O30" s="3">
        <v>7280000000</v>
      </c>
      <c r="Q30" s="3">
        <v>427130883</v>
      </c>
      <c r="S30" s="3">
        <v>6852869117</v>
      </c>
    </row>
    <row r="31" spans="1:19" x14ac:dyDescent="0.5">
      <c r="A31" s="1" t="s">
        <v>199</v>
      </c>
      <c r="C31" s="1" t="s">
        <v>85</v>
      </c>
      <c r="E31" s="3">
        <v>1150000</v>
      </c>
      <c r="G31" s="3">
        <v>1450</v>
      </c>
      <c r="I31" s="3">
        <v>0</v>
      </c>
      <c r="K31" s="3">
        <v>0</v>
      </c>
      <c r="M31" s="3">
        <v>0</v>
      </c>
      <c r="O31" s="3">
        <v>1667500000</v>
      </c>
      <c r="Q31" s="3">
        <v>0</v>
      </c>
      <c r="S31" s="3">
        <v>1667500000</v>
      </c>
    </row>
    <row r="32" spans="1:19" x14ac:dyDescent="0.5">
      <c r="A32" s="1" t="s">
        <v>33</v>
      </c>
      <c r="C32" s="1" t="s">
        <v>200</v>
      </c>
      <c r="E32" s="3">
        <v>5500000</v>
      </c>
      <c r="G32" s="3">
        <v>2000</v>
      </c>
      <c r="I32" s="3">
        <v>0</v>
      </c>
      <c r="K32" s="3">
        <v>0</v>
      </c>
      <c r="M32" s="3">
        <v>0</v>
      </c>
      <c r="O32" s="3">
        <v>11000000000</v>
      </c>
      <c r="Q32" s="3">
        <v>0</v>
      </c>
      <c r="S32" s="3">
        <v>11000000000</v>
      </c>
    </row>
    <row r="33" spans="1:19" x14ac:dyDescent="0.5">
      <c r="A33" s="1" t="s">
        <v>41</v>
      </c>
      <c r="C33" s="1" t="s">
        <v>201</v>
      </c>
      <c r="E33" s="3">
        <v>2200000</v>
      </c>
      <c r="G33" s="3">
        <v>800</v>
      </c>
      <c r="I33" s="3">
        <v>0</v>
      </c>
      <c r="K33" s="3">
        <v>0</v>
      </c>
      <c r="M33" s="3">
        <v>0</v>
      </c>
      <c r="O33" s="3">
        <v>1760000000</v>
      </c>
      <c r="Q33" s="3">
        <v>135726928</v>
      </c>
      <c r="S33" s="3">
        <v>1624273072</v>
      </c>
    </row>
    <row r="34" spans="1:19" x14ac:dyDescent="0.5">
      <c r="A34" s="1" t="s">
        <v>46</v>
      </c>
      <c r="C34" s="1" t="s">
        <v>193</v>
      </c>
      <c r="E34" s="3">
        <v>5900000</v>
      </c>
      <c r="G34" s="3">
        <v>900</v>
      </c>
      <c r="I34" s="3">
        <v>0</v>
      </c>
      <c r="K34" s="3">
        <v>0</v>
      </c>
      <c r="M34" s="3">
        <v>0</v>
      </c>
      <c r="O34" s="3">
        <v>5310000000</v>
      </c>
      <c r="Q34" s="3">
        <v>0</v>
      </c>
      <c r="S34" s="3">
        <v>5310000000</v>
      </c>
    </row>
    <row r="35" spans="1:19" x14ac:dyDescent="0.5">
      <c r="A35" s="1" t="s">
        <v>49</v>
      </c>
      <c r="C35" s="1" t="s">
        <v>187</v>
      </c>
      <c r="E35" s="3">
        <v>6800000</v>
      </c>
      <c r="G35" s="3">
        <v>1500</v>
      </c>
      <c r="I35" s="3">
        <v>0</v>
      </c>
      <c r="K35" s="3">
        <v>0</v>
      </c>
      <c r="M35" s="3">
        <v>0</v>
      </c>
      <c r="O35" s="3">
        <v>10200000000</v>
      </c>
      <c r="Q35" s="3">
        <v>0</v>
      </c>
      <c r="S35" s="3">
        <v>10200000000</v>
      </c>
    </row>
    <row r="36" spans="1:19" x14ac:dyDescent="0.5">
      <c r="A36" s="1" t="s">
        <v>17</v>
      </c>
      <c r="C36" s="1" t="s">
        <v>202</v>
      </c>
      <c r="E36" s="3">
        <v>6715162</v>
      </c>
      <c r="G36" s="3">
        <v>200</v>
      </c>
      <c r="I36" s="3">
        <v>0</v>
      </c>
      <c r="K36" s="3">
        <v>0</v>
      </c>
      <c r="M36" s="3">
        <v>0</v>
      </c>
      <c r="O36" s="3">
        <v>1343032400</v>
      </c>
      <c r="Q36" s="3">
        <v>0</v>
      </c>
      <c r="S36" s="3">
        <v>1343032400</v>
      </c>
    </row>
    <row r="37" spans="1:19" x14ac:dyDescent="0.5">
      <c r="A37" s="1" t="s">
        <v>203</v>
      </c>
      <c r="C37" s="1" t="s">
        <v>204</v>
      </c>
      <c r="E37" s="3">
        <v>2625001</v>
      </c>
      <c r="G37" s="3">
        <v>600</v>
      </c>
      <c r="I37" s="3">
        <v>0</v>
      </c>
      <c r="K37" s="3">
        <v>0</v>
      </c>
      <c r="M37" s="3">
        <v>0</v>
      </c>
      <c r="O37" s="3">
        <v>1575000600</v>
      </c>
      <c r="Q37" s="3">
        <v>0</v>
      </c>
      <c r="S37" s="3">
        <v>1575000600</v>
      </c>
    </row>
    <row r="38" spans="1:19" x14ac:dyDescent="0.5">
      <c r="A38" s="1" t="s">
        <v>29</v>
      </c>
      <c r="C38" s="1" t="s">
        <v>205</v>
      </c>
      <c r="E38" s="3">
        <v>3800000</v>
      </c>
      <c r="G38" s="3">
        <v>380</v>
      </c>
      <c r="I38" s="3">
        <v>0</v>
      </c>
      <c r="K38" s="3">
        <v>0</v>
      </c>
      <c r="M38" s="3">
        <v>0</v>
      </c>
      <c r="O38" s="3">
        <v>1444000000</v>
      </c>
      <c r="Q38" s="3">
        <v>0</v>
      </c>
      <c r="S38" s="3">
        <v>1444000000</v>
      </c>
    </row>
    <row r="39" spans="1:19" x14ac:dyDescent="0.5">
      <c r="A39" s="1" t="s">
        <v>50</v>
      </c>
      <c r="C39" s="1" t="s">
        <v>206</v>
      </c>
      <c r="E39" s="3">
        <v>4375000</v>
      </c>
      <c r="G39" s="3">
        <v>1650</v>
      </c>
      <c r="I39" s="3">
        <v>0</v>
      </c>
      <c r="K39" s="3">
        <v>0</v>
      </c>
      <c r="M39" s="3">
        <v>0</v>
      </c>
      <c r="O39" s="3">
        <v>7218750000</v>
      </c>
      <c r="Q39" s="3">
        <v>565104167</v>
      </c>
      <c r="S39" s="3">
        <v>6653645833</v>
      </c>
    </row>
    <row r="40" spans="1:19" x14ac:dyDescent="0.5">
      <c r="A40" s="1" t="s">
        <v>207</v>
      </c>
      <c r="C40" s="1" t="s">
        <v>188</v>
      </c>
      <c r="E40" s="3">
        <v>700000</v>
      </c>
      <c r="G40" s="3">
        <v>9300</v>
      </c>
      <c r="I40" s="3">
        <v>0</v>
      </c>
      <c r="K40" s="3">
        <v>0</v>
      </c>
      <c r="M40" s="3">
        <v>0</v>
      </c>
      <c r="O40" s="3">
        <v>6510000000</v>
      </c>
      <c r="Q40" s="3">
        <v>0</v>
      </c>
      <c r="S40" s="3">
        <v>6510000000</v>
      </c>
    </row>
    <row r="41" spans="1:19" x14ac:dyDescent="0.5">
      <c r="A41" s="1" t="s">
        <v>27</v>
      </c>
      <c r="C41" s="1" t="s">
        <v>208</v>
      </c>
      <c r="E41" s="3">
        <v>12159628</v>
      </c>
      <c r="G41" s="3">
        <v>620</v>
      </c>
      <c r="I41" s="3">
        <v>7538969360</v>
      </c>
      <c r="K41" s="3">
        <v>655357562</v>
      </c>
      <c r="M41" s="3">
        <v>6883611798</v>
      </c>
      <c r="O41" s="3">
        <v>7538969360</v>
      </c>
      <c r="Q41" s="3">
        <v>655357562</v>
      </c>
      <c r="S41" s="3">
        <v>6883611798</v>
      </c>
    </row>
    <row r="42" spans="1:19" x14ac:dyDescent="0.5">
      <c r="A42" s="1" t="s">
        <v>21</v>
      </c>
      <c r="C42" s="1" t="s">
        <v>209</v>
      </c>
      <c r="E42" s="3">
        <v>1627776</v>
      </c>
      <c r="G42" s="3">
        <v>2700</v>
      </c>
      <c r="I42" s="3">
        <v>0</v>
      </c>
      <c r="K42" s="3">
        <v>0</v>
      </c>
      <c r="M42" s="3">
        <v>0</v>
      </c>
      <c r="O42" s="3">
        <v>4394995200</v>
      </c>
      <c r="Q42" s="3">
        <v>0</v>
      </c>
      <c r="S42" s="3">
        <v>4394995200</v>
      </c>
    </row>
    <row r="43" spans="1:19" x14ac:dyDescent="0.5">
      <c r="A43" s="1" t="s">
        <v>25</v>
      </c>
      <c r="C43" s="1" t="s">
        <v>210</v>
      </c>
      <c r="E43" s="3">
        <v>2943753</v>
      </c>
      <c r="G43" s="3">
        <v>5500</v>
      </c>
      <c r="I43" s="3">
        <v>16190641500</v>
      </c>
      <c r="K43" s="3">
        <v>2310232463</v>
      </c>
      <c r="M43" s="3">
        <v>13880409037</v>
      </c>
      <c r="O43" s="3">
        <v>16190641500</v>
      </c>
      <c r="Q43" s="3">
        <v>2310232463</v>
      </c>
      <c r="S43" s="3">
        <v>13880409037</v>
      </c>
    </row>
    <row r="44" spans="1:19" x14ac:dyDescent="0.5">
      <c r="A44" s="1" t="s">
        <v>38</v>
      </c>
      <c r="C44" s="1" t="s">
        <v>211</v>
      </c>
      <c r="E44" s="3">
        <v>57570</v>
      </c>
      <c r="G44" s="3">
        <v>2300</v>
      </c>
      <c r="I44" s="3">
        <v>132411000</v>
      </c>
      <c r="K44" s="3">
        <v>18290540</v>
      </c>
      <c r="M44" s="3">
        <v>114120460</v>
      </c>
      <c r="O44" s="3">
        <v>132411000</v>
      </c>
      <c r="Q44" s="3">
        <v>18290540</v>
      </c>
      <c r="S44" s="3">
        <v>114120460</v>
      </c>
    </row>
    <row r="45" spans="1:19" x14ac:dyDescent="0.5">
      <c r="A45" s="1" t="s">
        <v>59</v>
      </c>
      <c r="C45" s="1" t="s">
        <v>212</v>
      </c>
      <c r="E45" s="3">
        <v>67080</v>
      </c>
      <c r="G45" s="3">
        <v>326</v>
      </c>
      <c r="I45" s="3">
        <v>21868080</v>
      </c>
      <c r="K45" s="3">
        <v>1309550</v>
      </c>
      <c r="M45" s="3">
        <v>20558530</v>
      </c>
      <c r="O45" s="3">
        <v>21868080</v>
      </c>
      <c r="Q45" s="3">
        <v>1309550</v>
      </c>
      <c r="S45" s="3">
        <v>20558530</v>
      </c>
    </row>
    <row r="46" spans="1:19" ht="22.5" thickBot="1" x14ac:dyDescent="0.55000000000000004">
      <c r="I46" s="4">
        <f>SUM(I8:I45)</f>
        <v>67830005740</v>
      </c>
      <c r="K46" s="4">
        <f>SUM(K8:K45)</f>
        <v>5207354969</v>
      </c>
      <c r="M46" s="4">
        <f>SUM(M8:M45)</f>
        <v>62622650771</v>
      </c>
      <c r="O46" s="4">
        <f>SUM(O8:O45)</f>
        <v>183308801980</v>
      </c>
      <c r="Q46" s="4">
        <f>SUM(Q8:Q45)</f>
        <v>6452776362</v>
      </c>
      <c r="S46" s="4">
        <f>SUM(S8:S45)</f>
        <v>176856025618</v>
      </c>
    </row>
    <row r="47" spans="1:19" ht="22.5" thickTop="1" x14ac:dyDescent="0.5"/>
    <row r="48" spans="1:19" x14ac:dyDescent="0.5">
      <c r="M48" s="3"/>
      <c r="Q48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79"/>
  <sheetViews>
    <sheetView rightToLeft="1" topLeftCell="A49" workbookViewId="0">
      <selection activeCell="Q53" sqref="Q53:Q73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 ht="22.5" x14ac:dyDescent="0.5">
      <c r="A3" s="13" t="s">
        <v>156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0" ht="22.5" x14ac:dyDescent="0.5">
      <c r="A6" s="17" t="s">
        <v>3</v>
      </c>
      <c r="C6" s="15" t="s">
        <v>158</v>
      </c>
      <c r="D6" s="15" t="s">
        <v>158</v>
      </c>
      <c r="E6" s="15" t="s">
        <v>158</v>
      </c>
      <c r="F6" s="15" t="s">
        <v>158</v>
      </c>
      <c r="G6" s="15" t="s">
        <v>158</v>
      </c>
      <c r="H6" s="15" t="s">
        <v>158</v>
      </c>
      <c r="I6" s="15" t="s">
        <v>158</v>
      </c>
      <c r="K6" s="15" t="s">
        <v>159</v>
      </c>
      <c r="L6" s="15" t="s">
        <v>159</v>
      </c>
      <c r="M6" s="15" t="s">
        <v>159</v>
      </c>
      <c r="N6" s="15" t="s">
        <v>159</v>
      </c>
      <c r="O6" s="15" t="s">
        <v>159</v>
      </c>
      <c r="P6" s="15" t="s">
        <v>159</v>
      </c>
      <c r="Q6" s="15" t="s">
        <v>159</v>
      </c>
    </row>
    <row r="7" spans="1:20" ht="22.5" x14ac:dyDescent="0.5">
      <c r="A7" s="15" t="s">
        <v>3</v>
      </c>
      <c r="C7" s="16" t="s">
        <v>7</v>
      </c>
      <c r="E7" s="16" t="s">
        <v>213</v>
      </c>
      <c r="G7" s="16" t="s">
        <v>214</v>
      </c>
      <c r="I7" s="16" t="s">
        <v>215</v>
      </c>
      <c r="K7" s="16" t="s">
        <v>7</v>
      </c>
      <c r="M7" s="16" t="s">
        <v>213</v>
      </c>
      <c r="O7" s="16" t="s">
        <v>214</v>
      </c>
      <c r="Q7" s="16" t="s">
        <v>215</v>
      </c>
    </row>
    <row r="8" spans="1:20" x14ac:dyDescent="0.5">
      <c r="A8" s="1" t="s">
        <v>35</v>
      </c>
      <c r="C8" s="3">
        <v>2499294</v>
      </c>
      <c r="E8" s="3">
        <v>26327599673</v>
      </c>
      <c r="G8" s="3">
        <v>27297131723</v>
      </c>
      <c r="I8" s="3">
        <v>-969532050</v>
      </c>
      <c r="K8" s="3">
        <v>2499294</v>
      </c>
      <c r="M8" s="3">
        <v>26327599673</v>
      </c>
      <c r="O8" s="3">
        <v>5962096451</v>
      </c>
      <c r="Q8" s="3">
        <v>20365503222</v>
      </c>
      <c r="S8" s="3"/>
      <c r="T8" s="3"/>
    </row>
    <row r="9" spans="1:20" x14ac:dyDescent="0.5">
      <c r="A9" s="1" t="s">
        <v>20</v>
      </c>
      <c r="C9" s="3">
        <v>5300000</v>
      </c>
      <c r="E9" s="3">
        <v>159612876762</v>
      </c>
      <c r="G9" s="3">
        <v>130978673060</v>
      </c>
      <c r="I9" s="3">
        <v>28634203702</v>
      </c>
      <c r="K9" s="3">
        <v>5300000</v>
      </c>
      <c r="M9" s="3">
        <v>159612876762</v>
      </c>
      <c r="O9" s="3">
        <v>96518123429</v>
      </c>
      <c r="Q9" s="3">
        <v>63094753333</v>
      </c>
      <c r="S9" s="3"/>
      <c r="T9" s="3"/>
    </row>
    <row r="10" spans="1:20" x14ac:dyDescent="0.5">
      <c r="A10" s="1" t="s">
        <v>50</v>
      </c>
      <c r="C10" s="3">
        <v>2975000</v>
      </c>
      <c r="E10" s="3">
        <v>142907044293</v>
      </c>
      <c r="G10" s="3">
        <v>152525767929</v>
      </c>
      <c r="I10" s="3">
        <v>-9618723636</v>
      </c>
      <c r="K10" s="3">
        <v>2975000</v>
      </c>
      <c r="M10" s="3">
        <v>142907044293</v>
      </c>
      <c r="O10" s="3">
        <v>34594224167</v>
      </c>
      <c r="Q10" s="3">
        <v>108312820126</v>
      </c>
      <c r="S10" s="3"/>
      <c r="T10" s="3"/>
    </row>
    <row r="11" spans="1:20" x14ac:dyDescent="0.5">
      <c r="A11" s="1" t="s">
        <v>49</v>
      </c>
      <c r="C11" s="3">
        <v>9700000</v>
      </c>
      <c r="E11" s="3">
        <v>225996742888</v>
      </c>
      <c r="G11" s="3">
        <v>180754887650</v>
      </c>
      <c r="I11" s="3">
        <v>45241855238</v>
      </c>
      <c r="K11" s="3">
        <v>9700000</v>
      </c>
      <c r="M11" s="3">
        <v>225996742888</v>
      </c>
      <c r="O11" s="3">
        <v>97009995524</v>
      </c>
      <c r="Q11" s="3">
        <v>128986747364</v>
      </c>
      <c r="S11" s="3"/>
      <c r="T11" s="3"/>
    </row>
    <row r="12" spans="1:20" x14ac:dyDescent="0.5">
      <c r="A12" s="1" t="s">
        <v>60</v>
      </c>
      <c r="C12" s="3">
        <v>1500000</v>
      </c>
      <c r="E12" s="3">
        <v>174666720975</v>
      </c>
      <c r="G12" s="3">
        <v>122784145541</v>
      </c>
      <c r="I12" s="3">
        <v>51882575434</v>
      </c>
      <c r="K12" s="3">
        <v>1500000</v>
      </c>
      <c r="M12" s="3">
        <v>174666720975</v>
      </c>
      <c r="O12" s="3">
        <v>122784145541</v>
      </c>
      <c r="Q12" s="3">
        <v>51882575434</v>
      </c>
      <c r="S12" s="3"/>
      <c r="T12" s="3"/>
    </row>
    <row r="13" spans="1:20" x14ac:dyDescent="0.5">
      <c r="A13" s="1" t="s">
        <v>44</v>
      </c>
      <c r="C13" s="3">
        <v>13500000</v>
      </c>
      <c r="E13" s="3">
        <v>303867871537</v>
      </c>
      <c r="G13" s="3">
        <v>208412966250</v>
      </c>
      <c r="I13" s="3">
        <v>95454905287</v>
      </c>
      <c r="K13" s="3">
        <v>13500000</v>
      </c>
      <c r="M13" s="3">
        <v>303867871537</v>
      </c>
      <c r="O13" s="3">
        <v>142480322565</v>
      </c>
      <c r="Q13" s="3">
        <v>161387548972</v>
      </c>
      <c r="S13" s="3"/>
      <c r="T13" s="3"/>
    </row>
    <row r="14" spans="1:20" x14ac:dyDescent="0.5">
      <c r="A14" s="1" t="s">
        <v>45</v>
      </c>
      <c r="C14" s="3">
        <v>134253846</v>
      </c>
      <c r="E14" s="3">
        <v>1237086155352</v>
      </c>
      <c r="G14" s="3">
        <v>865234106652</v>
      </c>
      <c r="I14" s="3">
        <v>371852048700</v>
      </c>
      <c r="K14" s="3">
        <v>134253846</v>
      </c>
      <c r="M14" s="3">
        <v>1237086155352</v>
      </c>
      <c r="O14" s="3">
        <v>528395635910</v>
      </c>
      <c r="Q14" s="3">
        <v>708690519442</v>
      </c>
      <c r="S14" s="3"/>
      <c r="T14" s="3"/>
    </row>
    <row r="15" spans="1:20" x14ac:dyDescent="0.5">
      <c r="A15" s="1" t="s">
        <v>59</v>
      </c>
      <c r="C15" s="3">
        <v>67080</v>
      </c>
      <c r="E15" s="3">
        <v>846986287</v>
      </c>
      <c r="G15" s="3">
        <v>840047634</v>
      </c>
      <c r="I15" s="3">
        <v>6938653</v>
      </c>
      <c r="K15" s="3">
        <v>67080</v>
      </c>
      <c r="M15" s="3">
        <v>846986287</v>
      </c>
      <c r="O15" s="3">
        <v>840047634</v>
      </c>
      <c r="Q15" s="3">
        <v>6938653</v>
      </c>
      <c r="S15" s="3"/>
      <c r="T15" s="3"/>
    </row>
    <row r="16" spans="1:20" x14ac:dyDescent="0.5">
      <c r="A16" s="1" t="s">
        <v>38</v>
      </c>
      <c r="C16" s="3">
        <v>57570</v>
      </c>
      <c r="E16" s="3">
        <v>2767261868</v>
      </c>
      <c r="G16" s="3">
        <v>1954486013</v>
      </c>
      <c r="I16" s="3">
        <v>812775855</v>
      </c>
      <c r="K16" s="3">
        <v>57570</v>
      </c>
      <c r="M16" s="3">
        <v>2767261868</v>
      </c>
      <c r="O16" s="3">
        <v>1359037142</v>
      </c>
      <c r="Q16" s="3">
        <v>1408224726</v>
      </c>
      <c r="S16" s="3"/>
      <c r="T16" s="3"/>
    </row>
    <row r="17" spans="1:20" x14ac:dyDescent="0.5">
      <c r="A17" s="1" t="s">
        <v>36</v>
      </c>
      <c r="C17" s="3">
        <v>33079255</v>
      </c>
      <c r="E17" s="3">
        <v>405448968444</v>
      </c>
      <c r="G17" s="3">
        <v>292433553672</v>
      </c>
      <c r="I17" s="3">
        <v>113015414772</v>
      </c>
      <c r="K17" s="3">
        <v>33079255</v>
      </c>
      <c r="M17" s="3">
        <v>405448968444</v>
      </c>
      <c r="O17" s="3">
        <v>90035361453</v>
      </c>
      <c r="Q17" s="3">
        <v>315413606991</v>
      </c>
      <c r="S17" s="3"/>
      <c r="T17" s="3"/>
    </row>
    <row r="18" spans="1:20" x14ac:dyDescent="0.5">
      <c r="A18" s="1" t="s">
        <v>40</v>
      </c>
      <c r="C18" s="3">
        <v>6050</v>
      </c>
      <c r="E18" s="3">
        <v>45849000620</v>
      </c>
      <c r="G18" s="3">
        <v>38082806762</v>
      </c>
      <c r="I18" s="3">
        <v>7766193858</v>
      </c>
      <c r="K18" s="3">
        <v>6050</v>
      </c>
      <c r="M18" s="3">
        <v>45849000620</v>
      </c>
      <c r="O18" s="3">
        <v>31053805769</v>
      </c>
      <c r="Q18" s="3">
        <v>14795194851</v>
      </c>
      <c r="S18" s="3"/>
      <c r="T18" s="3"/>
    </row>
    <row r="19" spans="1:20" x14ac:dyDescent="0.5">
      <c r="A19" s="1" t="s">
        <v>57</v>
      </c>
      <c r="C19" s="3">
        <v>200000</v>
      </c>
      <c r="E19" s="3">
        <v>7803040072</v>
      </c>
      <c r="G19" s="3">
        <v>7600754401</v>
      </c>
      <c r="I19" s="3">
        <v>202285671</v>
      </c>
      <c r="K19" s="3">
        <v>200000</v>
      </c>
      <c r="M19" s="3">
        <v>7803040072</v>
      </c>
      <c r="O19" s="3">
        <v>7600754401</v>
      </c>
      <c r="Q19" s="3">
        <v>202285671</v>
      </c>
      <c r="S19" s="3"/>
      <c r="T19" s="3"/>
    </row>
    <row r="20" spans="1:20" x14ac:dyDescent="0.5">
      <c r="A20" s="1" t="s">
        <v>17</v>
      </c>
      <c r="C20" s="3">
        <v>8454033</v>
      </c>
      <c r="E20" s="3">
        <v>93641210231</v>
      </c>
      <c r="G20" s="3">
        <v>111720579211</v>
      </c>
      <c r="I20" s="3">
        <v>-18079368980</v>
      </c>
      <c r="K20" s="3">
        <v>8454033</v>
      </c>
      <c r="M20" s="3">
        <v>93641210231</v>
      </c>
      <c r="O20" s="3">
        <v>31892619213</v>
      </c>
      <c r="Q20" s="3">
        <v>61748591018</v>
      </c>
      <c r="S20" s="3"/>
      <c r="T20" s="3"/>
    </row>
    <row r="21" spans="1:20" x14ac:dyDescent="0.5">
      <c r="A21" s="1" t="s">
        <v>53</v>
      </c>
      <c r="C21" s="3">
        <v>36200000</v>
      </c>
      <c r="E21" s="3">
        <v>496824153777</v>
      </c>
      <c r="G21" s="3">
        <v>407174082791</v>
      </c>
      <c r="I21" s="3">
        <v>89650070986</v>
      </c>
      <c r="K21" s="3">
        <v>36200000</v>
      </c>
      <c r="M21" s="3">
        <v>496824153777</v>
      </c>
      <c r="O21" s="3">
        <v>114094548689</v>
      </c>
      <c r="Q21" s="3">
        <v>382729605088</v>
      </c>
      <c r="S21" s="3"/>
      <c r="T21" s="3"/>
    </row>
    <row r="22" spans="1:20" x14ac:dyDescent="0.5">
      <c r="A22" s="1" t="s">
        <v>16</v>
      </c>
      <c r="C22" s="3">
        <v>1650000</v>
      </c>
      <c r="E22" s="3">
        <v>109888641286</v>
      </c>
      <c r="G22" s="3">
        <v>80141246222</v>
      </c>
      <c r="I22" s="3">
        <v>29747395064</v>
      </c>
      <c r="K22" s="3">
        <v>1650000</v>
      </c>
      <c r="M22" s="3">
        <v>109888641286</v>
      </c>
      <c r="O22" s="3">
        <v>22394631244</v>
      </c>
      <c r="Q22" s="3">
        <v>87494010042</v>
      </c>
      <c r="S22" s="3"/>
      <c r="T22" s="3"/>
    </row>
    <row r="23" spans="1:20" x14ac:dyDescent="0.5">
      <c r="A23" s="1" t="s">
        <v>37</v>
      </c>
      <c r="C23" s="3">
        <v>50400000</v>
      </c>
      <c r="E23" s="3">
        <v>433965635460</v>
      </c>
      <c r="G23" s="3">
        <v>387627339508</v>
      </c>
      <c r="I23" s="3">
        <v>46338295952</v>
      </c>
      <c r="K23" s="3">
        <v>50400000</v>
      </c>
      <c r="M23" s="3">
        <v>433965635460</v>
      </c>
      <c r="O23" s="3">
        <v>164722500962</v>
      </c>
      <c r="Q23" s="3">
        <v>269243134498</v>
      </c>
      <c r="S23" s="3"/>
      <c r="T23" s="3"/>
    </row>
    <row r="24" spans="1:20" x14ac:dyDescent="0.5">
      <c r="A24" s="1" t="s">
        <v>30</v>
      </c>
      <c r="C24" s="3">
        <v>600000</v>
      </c>
      <c r="E24" s="3">
        <v>87259437577</v>
      </c>
      <c r="G24" s="3">
        <v>90902899578</v>
      </c>
      <c r="I24" s="3">
        <v>-3643462001</v>
      </c>
      <c r="K24" s="3">
        <v>600000</v>
      </c>
      <c r="M24" s="3">
        <v>87259437577</v>
      </c>
      <c r="O24" s="3">
        <v>13205539103</v>
      </c>
      <c r="Q24" s="3">
        <v>74053898474</v>
      </c>
      <c r="S24" s="3"/>
      <c r="T24" s="3"/>
    </row>
    <row r="25" spans="1:20" x14ac:dyDescent="0.5">
      <c r="A25" s="1" t="s">
        <v>39</v>
      </c>
      <c r="C25" s="3">
        <v>12450</v>
      </c>
      <c r="E25" s="3">
        <v>94744843122</v>
      </c>
      <c r="G25" s="3">
        <v>78425103977</v>
      </c>
      <c r="I25" s="3">
        <v>16319739145</v>
      </c>
      <c r="K25" s="3">
        <v>12450</v>
      </c>
      <c r="M25" s="3">
        <v>94744843122</v>
      </c>
      <c r="O25" s="3">
        <v>65746889041</v>
      </c>
      <c r="Q25" s="3">
        <v>28997954081</v>
      </c>
      <c r="S25" s="3"/>
      <c r="T25" s="3"/>
    </row>
    <row r="26" spans="1:20" x14ac:dyDescent="0.5">
      <c r="A26" s="1" t="s">
        <v>15</v>
      </c>
      <c r="C26" s="3">
        <v>150000</v>
      </c>
      <c r="E26" s="3">
        <v>10936715688</v>
      </c>
      <c r="G26" s="3">
        <v>72832294551</v>
      </c>
      <c r="I26" s="3">
        <v>-61895578863</v>
      </c>
      <c r="K26" s="3">
        <v>150000</v>
      </c>
      <c r="M26" s="3">
        <v>10936715688</v>
      </c>
      <c r="O26" s="3">
        <v>1915377294</v>
      </c>
      <c r="Q26" s="3">
        <v>9021338394</v>
      </c>
      <c r="S26" s="3"/>
      <c r="T26" s="3"/>
    </row>
    <row r="27" spans="1:20" x14ac:dyDescent="0.5">
      <c r="A27" s="1" t="s">
        <v>28</v>
      </c>
      <c r="C27" s="3">
        <v>15800000</v>
      </c>
      <c r="E27" s="3">
        <v>378416741662</v>
      </c>
      <c r="G27" s="3">
        <v>307578768599</v>
      </c>
      <c r="I27" s="3">
        <v>70837973063</v>
      </c>
      <c r="K27" s="3">
        <v>15800000</v>
      </c>
      <c r="M27" s="3">
        <v>378416741662</v>
      </c>
      <c r="O27" s="3">
        <v>108342391815</v>
      </c>
      <c r="Q27" s="3">
        <v>270074349847</v>
      </c>
      <c r="S27" s="3"/>
      <c r="T27" s="3"/>
    </row>
    <row r="28" spans="1:20" x14ac:dyDescent="0.5">
      <c r="A28" s="1" t="s">
        <v>43</v>
      </c>
      <c r="C28" s="3">
        <v>68487</v>
      </c>
      <c r="E28" s="3">
        <v>2028982061</v>
      </c>
      <c r="G28" s="3">
        <v>1697583690</v>
      </c>
      <c r="I28" s="3">
        <v>331398371</v>
      </c>
      <c r="K28" s="3">
        <v>68487</v>
      </c>
      <c r="M28" s="3">
        <v>2028982061</v>
      </c>
      <c r="O28" s="3">
        <v>1369078824</v>
      </c>
      <c r="Q28" s="3">
        <v>659903237</v>
      </c>
      <c r="S28" s="3"/>
      <c r="T28" s="3"/>
    </row>
    <row r="29" spans="1:20" x14ac:dyDescent="0.5">
      <c r="A29" s="1" t="s">
        <v>47</v>
      </c>
      <c r="C29" s="3">
        <v>33000000</v>
      </c>
      <c r="E29" s="3">
        <v>682916534850</v>
      </c>
      <c r="G29" s="3">
        <v>445795013531</v>
      </c>
      <c r="I29" s="3">
        <v>237121521319</v>
      </c>
      <c r="K29" s="3">
        <v>33000000</v>
      </c>
      <c r="M29" s="3">
        <v>682916534850</v>
      </c>
      <c r="O29" s="3">
        <v>304135789523</v>
      </c>
      <c r="Q29" s="3">
        <v>378780745327</v>
      </c>
      <c r="S29" s="3"/>
      <c r="T29" s="3"/>
    </row>
    <row r="30" spans="1:20" x14ac:dyDescent="0.5">
      <c r="A30" s="1" t="s">
        <v>58</v>
      </c>
      <c r="C30" s="3">
        <v>600000</v>
      </c>
      <c r="E30" s="3">
        <v>7584848257</v>
      </c>
      <c r="G30" s="3">
        <v>9543599549</v>
      </c>
      <c r="I30" s="3">
        <v>-1958751292</v>
      </c>
      <c r="K30" s="3">
        <v>600000</v>
      </c>
      <c r="M30" s="3">
        <v>7584848257</v>
      </c>
      <c r="O30" s="3">
        <v>9543599549</v>
      </c>
      <c r="Q30" s="3">
        <v>-1958751292</v>
      </c>
      <c r="S30" s="3"/>
      <c r="T30" s="3"/>
    </row>
    <row r="31" spans="1:20" x14ac:dyDescent="0.5">
      <c r="A31" s="1" t="s">
        <v>52</v>
      </c>
      <c r="C31" s="3">
        <v>142857</v>
      </c>
      <c r="E31" s="3">
        <v>11691958243</v>
      </c>
      <c r="G31" s="3">
        <v>10017358982</v>
      </c>
      <c r="I31" s="3">
        <v>1674599261</v>
      </c>
      <c r="K31" s="3">
        <v>142857</v>
      </c>
      <c r="M31" s="3">
        <v>11691958243</v>
      </c>
      <c r="O31" s="3">
        <v>3412496512</v>
      </c>
      <c r="Q31" s="3">
        <v>8279461731</v>
      </c>
      <c r="S31" s="3"/>
      <c r="T31" s="3"/>
    </row>
    <row r="32" spans="1:20" x14ac:dyDescent="0.5">
      <c r="A32" s="1" t="s">
        <v>48</v>
      </c>
      <c r="C32" s="3">
        <v>31600000</v>
      </c>
      <c r="E32" s="3">
        <v>498747143025</v>
      </c>
      <c r="G32" s="3">
        <v>341580437368</v>
      </c>
      <c r="I32" s="3">
        <v>157166705657</v>
      </c>
      <c r="K32" s="3">
        <v>31600000</v>
      </c>
      <c r="M32" s="3">
        <v>498747143025</v>
      </c>
      <c r="O32" s="3">
        <v>289019818725</v>
      </c>
      <c r="Q32" s="3">
        <v>209727324300</v>
      </c>
      <c r="S32" s="3"/>
      <c r="T32" s="3"/>
    </row>
    <row r="33" spans="1:20" x14ac:dyDescent="0.5">
      <c r="A33" s="1" t="s">
        <v>41</v>
      </c>
      <c r="C33" s="3">
        <v>4032094</v>
      </c>
      <c r="E33" s="3">
        <v>68646891509</v>
      </c>
      <c r="G33" s="3">
        <v>57627809378</v>
      </c>
      <c r="I33" s="3">
        <v>11019082131</v>
      </c>
      <c r="K33" s="3">
        <v>4032094</v>
      </c>
      <c r="M33" s="3">
        <v>68646891509</v>
      </c>
      <c r="O33" s="3">
        <v>14857459748</v>
      </c>
      <c r="Q33" s="3">
        <v>53789431761</v>
      </c>
      <c r="S33" s="3"/>
      <c r="T33" s="3"/>
    </row>
    <row r="34" spans="1:20" x14ac:dyDescent="0.5">
      <c r="A34" s="1" t="s">
        <v>34</v>
      </c>
      <c r="C34" s="3">
        <v>20000000</v>
      </c>
      <c r="E34" s="3">
        <v>249072514500</v>
      </c>
      <c r="G34" s="3">
        <v>186099166822</v>
      </c>
      <c r="I34" s="3">
        <v>62973347678</v>
      </c>
      <c r="K34" s="3">
        <v>20000000</v>
      </c>
      <c r="M34" s="3">
        <v>249072514500</v>
      </c>
      <c r="O34" s="3">
        <v>73648857731</v>
      </c>
      <c r="Q34" s="3">
        <v>175423656769</v>
      </c>
      <c r="S34" s="3"/>
      <c r="T34" s="3"/>
    </row>
    <row r="35" spans="1:20" x14ac:dyDescent="0.5">
      <c r="A35" s="1" t="s">
        <v>19</v>
      </c>
      <c r="C35" s="3">
        <v>24700000</v>
      </c>
      <c r="E35" s="3">
        <v>1519444777321</v>
      </c>
      <c r="G35" s="3">
        <v>1111131401900</v>
      </c>
      <c r="I35" s="3">
        <v>408313375421</v>
      </c>
      <c r="K35" s="3">
        <v>24700000</v>
      </c>
      <c r="M35" s="3">
        <v>1519444777321</v>
      </c>
      <c r="O35" s="3">
        <v>660769899157</v>
      </c>
      <c r="Q35" s="3">
        <v>858674878164</v>
      </c>
      <c r="S35" s="3"/>
      <c r="T35" s="3"/>
    </row>
    <row r="36" spans="1:20" x14ac:dyDescent="0.5">
      <c r="A36" s="1" t="s">
        <v>31</v>
      </c>
      <c r="C36" s="3">
        <v>5199416</v>
      </c>
      <c r="E36" s="3">
        <v>77909573227</v>
      </c>
      <c r="G36" s="3">
        <v>56759473094</v>
      </c>
      <c r="I36" s="3">
        <v>21150100133</v>
      </c>
      <c r="K36" s="3">
        <v>5199416</v>
      </c>
      <c r="M36" s="3">
        <v>77909573227</v>
      </c>
      <c r="O36" s="3">
        <v>55707594275</v>
      </c>
      <c r="Q36" s="3">
        <v>22201978952</v>
      </c>
      <c r="S36" s="3"/>
      <c r="T36" s="3"/>
    </row>
    <row r="37" spans="1:20" x14ac:dyDescent="0.5">
      <c r="A37" s="1" t="s">
        <v>55</v>
      </c>
      <c r="C37" s="3">
        <v>750401</v>
      </c>
      <c r="E37" s="3">
        <v>29869788664</v>
      </c>
      <c r="G37" s="3">
        <v>27740183784</v>
      </c>
      <c r="I37" s="3">
        <v>2129604880</v>
      </c>
      <c r="K37" s="3">
        <v>750401</v>
      </c>
      <c r="M37" s="3">
        <v>29869788664</v>
      </c>
      <c r="O37" s="3">
        <v>27740183784</v>
      </c>
      <c r="Q37" s="3">
        <v>2129604880</v>
      </c>
      <c r="S37" s="3"/>
      <c r="T37" s="3"/>
    </row>
    <row r="38" spans="1:20" x14ac:dyDescent="0.5">
      <c r="A38" s="1" t="s">
        <v>22</v>
      </c>
      <c r="C38" s="3">
        <v>6000000</v>
      </c>
      <c r="E38" s="3">
        <v>160317330300</v>
      </c>
      <c r="G38" s="3">
        <v>112269060364</v>
      </c>
      <c r="I38" s="3">
        <v>48048269936</v>
      </c>
      <c r="K38" s="3">
        <v>6000000</v>
      </c>
      <c r="M38" s="3">
        <v>160317330300</v>
      </c>
      <c r="O38" s="3">
        <v>90652665727</v>
      </c>
      <c r="Q38" s="3">
        <v>69664664573</v>
      </c>
      <c r="S38" s="3"/>
      <c r="T38" s="3"/>
    </row>
    <row r="39" spans="1:20" x14ac:dyDescent="0.5">
      <c r="A39" s="1" t="s">
        <v>25</v>
      </c>
      <c r="C39" s="3">
        <v>2943753</v>
      </c>
      <c r="E39" s="3">
        <v>179970556470</v>
      </c>
      <c r="G39" s="3">
        <v>174891907938</v>
      </c>
      <c r="I39" s="3">
        <v>5078648532</v>
      </c>
      <c r="K39" s="3">
        <v>2943753</v>
      </c>
      <c r="M39" s="3">
        <v>179970556470</v>
      </c>
      <c r="O39" s="3">
        <v>172958666017</v>
      </c>
      <c r="Q39" s="3">
        <v>7011890453</v>
      </c>
      <c r="S39" s="3"/>
      <c r="T39" s="3"/>
    </row>
    <row r="40" spans="1:20" x14ac:dyDescent="0.5">
      <c r="A40" s="1" t="s">
        <v>33</v>
      </c>
      <c r="C40" s="3">
        <v>10100000</v>
      </c>
      <c r="E40" s="3">
        <v>571767478140</v>
      </c>
      <c r="G40" s="3">
        <v>404580164568</v>
      </c>
      <c r="I40" s="3">
        <v>167187313572</v>
      </c>
      <c r="K40" s="3">
        <v>10100000</v>
      </c>
      <c r="M40" s="3">
        <v>571767478140</v>
      </c>
      <c r="O40" s="3">
        <v>84406844624</v>
      </c>
      <c r="Q40" s="3">
        <v>487360633516</v>
      </c>
      <c r="S40" s="3"/>
      <c r="T40" s="3"/>
    </row>
    <row r="41" spans="1:20" x14ac:dyDescent="0.5">
      <c r="A41" s="1" t="s">
        <v>21</v>
      </c>
      <c r="C41" s="3">
        <v>2061247</v>
      </c>
      <c r="E41" s="3">
        <v>117767826170</v>
      </c>
      <c r="G41" s="3">
        <v>91627216396</v>
      </c>
      <c r="I41" s="3">
        <v>26140609774</v>
      </c>
      <c r="K41" s="3">
        <v>2061247</v>
      </c>
      <c r="M41" s="3">
        <v>117767826170</v>
      </c>
      <c r="O41" s="3">
        <v>41901978727</v>
      </c>
      <c r="Q41" s="3">
        <v>75865847443</v>
      </c>
      <c r="S41" s="3"/>
      <c r="T41" s="3"/>
    </row>
    <row r="42" spans="1:20" x14ac:dyDescent="0.5">
      <c r="A42" s="1" t="s">
        <v>27</v>
      </c>
      <c r="C42" s="3">
        <v>1000000</v>
      </c>
      <c r="E42" s="3">
        <v>13623078212</v>
      </c>
      <c r="G42" s="3">
        <v>58755130198</v>
      </c>
      <c r="I42" s="3">
        <v>-45132051986</v>
      </c>
      <c r="K42" s="3">
        <v>1000000</v>
      </c>
      <c r="M42" s="3">
        <v>13623078212</v>
      </c>
      <c r="O42" s="3">
        <v>4623925740</v>
      </c>
      <c r="Q42" s="3">
        <v>8999152472</v>
      </c>
      <c r="S42" s="3"/>
      <c r="T42" s="3"/>
    </row>
    <row r="43" spans="1:20" x14ac:dyDescent="0.5">
      <c r="A43" s="1" t="s">
        <v>46</v>
      </c>
      <c r="C43" s="3">
        <v>7500000</v>
      </c>
      <c r="E43" s="3">
        <v>98454585375</v>
      </c>
      <c r="G43" s="3">
        <v>69328368400</v>
      </c>
      <c r="I43" s="3">
        <v>29126216975</v>
      </c>
      <c r="K43" s="3">
        <v>7500000</v>
      </c>
      <c r="M43" s="3">
        <v>98454585375</v>
      </c>
      <c r="O43" s="3">
        <v>25466937110</v>
      </c>
      <c r="Q43" s="3">
        <v>72987648265</v>
      </c>
      <c r="S43" s="3"/>
      <c r="T43" s="3"/>
    </row>
    <row r="44" spans="1:20" x14ac:dyDescent="0.5">
      <c r="A44" s="1" t="s">
        <v>23</v>
      </c>
      <c r="C44" s="3">
        <v>7006623</v>
      </c>
      <c r="E44" s="3">
        <v>221200834335</v>
      </c>
      <c r="G44" s="3">
        <v>209481407990</v>
      </c>
      <c r="I44" s="3">
        <v>11719426345</v>
      </c>
      <c r="K44" s="3">
        <v>7006623</v>
      </c>
      <c r="M44" s="3">
        <v>221200834335</v>
      </c>
      <c r="O44" s="3">
        <v>73509470176</v>
      </c>
      <c r="Q44" s="3">
        <v>147691364159</v>
      </c>
      <c r="S44" s="3"/>
      <c r="T44" s="3"/>
    </row>
    <row r="45" spans="1:20" x14ac:dyDescent="0.5">
      <c r="A45" s="1" t="s">
        <v>42</v>
      </c>
      <c r="C45" s="3">
        <v>1272813</v>
      </c>
      <c r="E45" s="3">
        <v>37872506091</v>
      </c>
      <c r="G45" s="3">
        <v>28265697039</v>
      </c>
      <c r="I45" s="3">
        <v>9606809052</v>
      </c>
      <c r="K45" s="3">
        <v>1272813</v>
      </c>
      <c r="M45" s="3">
        <v>37872506091</v>
      </c>
      <c r="O45" s="3">
        <v>28045541700</v>
      </c>
      <c r="Q45" s="3">
        <f>M45-O45</f>
        <v>9826964391</v>
      </c>
      <c r="S45" s="3"/>
      <c r="T45" s="3"/>
    </row>
    <row r="46" spans="1:20" x14ac:dyDescent="0.5">
      <c r="A46" s="1" t="s">
        <v>29</v>
      </c>
      <c r="C46" s="3">
        <v>0</v>
      </c>
      <c r="E46" s="3">
        <v>0</v>
      </c>
      <c r="G46" s="3">
        <v>9327617051</v>
      </c>
      <c r="I46" s="3">
        <v>-9327617051</v>
      </c>
      <c r="K46" s="3">
        <v>0</v>
      </c>
      <c r="M46" s="3">
        <v>0</v>
      </c>
      <c r="O46" s="3">
        <v>0</v>
      </c>
      <c r="Q46" s="3">
        <v>0</v>
      </c>
      <c r="S46" s="3"/>
      <c r="T46" s="3"/>
    </row>
    <row r="47" spans="1:20" x14ac:dyDescent="0.5">
      <c r="A47" s="1" t="s">
        <v>24</v>
      </c>
      <c r="C47" s="3">
        <v>0</v>
      </c>
      <c r="E47" s="3">
        <v>0</v>
      </c>
      <c r="G47" s="3">
        <v>1153894826</v>
      </c>
      <c r="I47" s="3">
        <v>-1153894826</v>
      </c>
      <c r="K47" s="3">
        <v>0</v>
      </c>
      <c r="M47" s="3">
        <v>0</v>
      </c>
      <c r="O47" s="3">
        <v>0</v>
      </c>
      <c r="Q47" s="3">
        <v>0</v>
      </c>
      <c r="S47" s="3"/>
      <c r="T47" s="3"/>
    </row>
    <row r="48" spans="1:20" x14ac:dyDescent="0.5">
      <c r="A48" s="1" t="s">
        <v>26</v>
      </c>
      <c r="C48" s="3">
        <v>0</v>
      </c>
      <c r="E48" s="3">
        <v>0</v>
      </c>
      <c r="G48" s="3">
        <v>2771539672</v>
      </c>
      <c r="I48" s="3">
        <v>-2771539672</v>
      </c>
      <c r="K48" s="3">
        <v>0</v>
      </c>
      <c r="M48" s="3">
        <v>0</v>
      </c>
      <c r="O48" s="3">
        <v>0</v>
      </c>
      <c r="Q48" s="3">
        <v>0</v>
      </c>
      <c r="S48" s="3"/>
      <c r="T48" s="3"/>
    </row>
    <row r="49" spans="1:20" x14ac:dyDescent="0.5">
      <c r="A49" s="1" t="s">
        <v>32</v>
      </c>
      <c r="C49" s="3">
        <v>0</v>
      </c>
      <c r="E49" s="3">
        <v>0</v>
      </c>
      <c r="G49" s="3">
        <v>22805153176</v>
      </c>
      <c r="I49" s="3">
        <v>-22805153176</v>
      </c>
      <c r="K49" s="3">
        <v>0</v>
      </c>
      <c r="M49" s="3">
        <v>0</v>
      </c>
      <c r="O49" s="3">
        <v>0</v>
      </c>
      <c r="Q49" s="3">
        <v>0</v>
      </c>
      <c r="S49" s="3"/>
      <c r="T49" s="3"/>
    </row>
    <row r="50" spans="1:20" x14ac:dyDescent="0.5">
      <c r="A50" s="1" t="s">
        <v>54</v>
      </c>
      <c r="C50" s="3">
        <v>0</v>
      </c>
      <c r="E50" s="3">
        <v>0</v>
      </c>
      <c r="G50" s="3">
        <v>13351051266</v>
      </c>
      <c r="I50" s="3">
        <v>-13351051266</v>
      </c>
      <c r="K50" s="3">
        <v>0</v>
      </c>
      <c r="M50" s="3">
        <v>0</v>
      </c>
      <c r="O50" s="3">
        <v>0</v>
      </c>
      <c r="Q50" s="3">
        <v>0</v>
      </c>
      <c r="S50" s="3"/>
      <c r="T50" s="3"/>
    </row>
    <row r="51" spans="1:20" x14ac:dyDescent="0.5">
      <c r="A51" s="1" t="s">
        <v>51</v>
      </c>
      <c r="C51" s="3">
        <v>0</v>
      </c>
      <c r="E51" s="3">
        <v>0</v>
      </c>
      <c r="G51" s="3">
        <v>15105601535</v>
      </c>
      <c r="I51" s="3">
        <v>-15105601535</v>
      </c>
      <c r="K51" s="3">
        <v>0</v>
      </c>
      <c r="M51" s="3">
        <v>0</v>
      </c>
      <c r="O51" s="3">
        <v>0</v>
      </c>
      <c r="Q51" s="3">
        <v>0</v>
      </c>
      <c r="S51" s="3"/>
      <c r="T51" s="3"/>
    </row>
    <row r="52" spans="1:20" x14ac:dyDescent="0.5">
      <c r="A52" s="1" t="s">
        <v>18</v>
      </c>
      <c r="C52" s="3">
        <v>0</v>
      </c>
      <c r="E52" s="3">
        <v>0</v>
      </c>
      <c r="G52" s="3">
        <v>32928839523</v>
      </c>
      <c r="I52" s="3">
        <v>-32928839523</v>
      </c>
      <c r="K52" s="3">
        <v>0</v>
      </c>
      <c r="M52" s="3">
        <v>0</v>
      </c>
      <c r="O52" s="3">
        <v>0</v>
      </c>
      <c r="Q52" s="3">
        <v>0</v>
      </c>
      <c r="S52" s="3"/>
      <c r="T52" s="3"/>
    </row>
    <row r="53" spans="1:20" x14ac:dyDescent="0.5">
      <c r="A53" s="1" t="s">
        <v>123</v>
      </c>
      <c r="C53" s="3">
        <v>79317</v>
      </c>
      <c r="E53" s="3">
        <v>67618730322</v>
      </c>
      <c r="G53" s="3">
        <v>64166109504</v>
      </c>
      <c r="I53" s="3">
        <v>3452620818</v>
      </c>
      <c r="K53" s="3">
        <v>79317</v>
      </c>
      <c r="M53" s="3">
        <v>67618730322</v>
      </c>
      <c r="O53" s="3">
        <v>61827767765</v>
      </c>
      <c r="Q53" s="3">
        <v>5790962557</v>
      </c>
      <c r="S53" s="3"/>
      <c r="T53" s="3"/>
    </row>
    <row r="54" spans="1:20" x14ac:dyDescent="0.5">
      <c r="A54" s="1" t="s">
        <v>120</v>
      </c>
      <c r="C54" s="3">
        <v>18137</v>
      </c>
      <c r="E54" s="3">
        <v>15429522767</v>
      </c>
      <c r="G54" s="3">
        <v>14693205104</v>
      </c>
      <c r="I54" s="3">
        <v>736317663</v>
      </c>
      <c r="K54" s="3">
        <v>18137</v>
      </c>
      <c r="M54" s="3">
        <v>15429522767</v>
      </c>
      <c r="O54" s="3">
        <v>14098103039</v>
      </c>
      <c r="Q54" s="3">
        <v>1331419728</v>
      </c>
      <c r="S54" s="3"/>
      <c r="T54" s="3"/>
    </row>
    <row r="55" spans="1:20" x14ac:dyDescent="0.5">
      <c r="A55" s="1" t="s">
        <v>108</v>
      </c>
      <c r="C55" s="3">
        <v>59630</v>
      </c>
      <c r="E55" s="3">
        <v>58251408558</v>
      </c>
      <c r="G55" s="3">
        <v>57028469941</v>
      </c>
      <c r="I55" s="3">
        <v>1222938617</v>
      </c>
      <c r="K55" s="3">
        <v>59630</v>
      </c>
      <c r="M55" s="3">
        <v>58251408558</v>
      </c>
      <c r="O55" s="3">
        <v>55065300889</v>
      </c>
      <c r="Q55" s="3">
        <v>3186107669</v>
      </c>
      <c r="S55" s="3"/>
      <c r="T55" s="3"/>
    </row>
    <row r="56" spans="1:20" x14ac:dyDescent="0.5">
      <c r="A56" s="1" t="s">
        <v>99</v>
      </c>
      <c r="C56" s="3">
        <v>22698</v>
      </c>
      <c r="E56" s="3">
        <v>19306687340</v>
      </c>
      <c r="G56" s="3">
        <v>18469014199</v>
      </c>
      <c r="I56" s="3">
        <v>837673141</v>
      </c>
      <c r="K56" s="3">
        <v>22698</v>
      </c>
      <c r="M56" s="3">
        <v>19306687340</v>
      </c>
      <c r="O56" s="3">
        <v>17416308538</v>
      </c>
      <c r="Q56" s="3">
        <v>1890378802</v>
      </c>
      <c r="S56" s="3"/>
      <c r="T56" s="3"/>
    </row>
    <row r="57" spans="1:20" x14ac:dyDescent="0.5">
      <c r="A57" s="1" t="s">
        <v>220</v>
      </c>
      <c r="C57" s="3">
        <v>150000</v>
      </c>
      <c r="E57" s="3">
        <v>149822839687</v>
      </c>
      <c r="G57" s="3">
        <v>149741358750</v>
      </c>
      <c r="I57" s="3">
        <v>81480937</v>
      </c>
      <c r="K57" s="3">
        <v>150000</v>
      </c>
      <c r="M57" s="3">
        <v>149822839687</v>
      </c>
      <c r="O57" s="3">
        <v>149318656250</v>
      </c>
      <c r="Q57" s="3">
        <v>504183437</v>
      </c>
      <c r="S57" s="3"/>
      <c r="T57" s="3"/>
    </row>
    <row r="58" spans="1:20" x14ac:dyDescent="0.5">
      <c r="A58" s="1" t="s">
        <v>105</v>
      </c>
      <c r="C58" s="3">
        <v>4951</v>
      </c>
      <c r="E58" s="3">
        <v>4734421709</v>
      </c>
      <c r="G58" s="3">
        <v>4614365690</v>
      </c>
      <c r="I58" s="3">
        <v>120056019</v>
      </c>
      <c r="K58" s="3">
        <v>4951</v>
      </c>
      <c r="M58" s="3">
        <v>4734421709</v>
      </c>
      <c r="O58" s="3">
        <v>4482267254</v>
      </c>
      <c r="Q58" s="3">
        <v>252154455</v>
      </c>
      <c r="S58" s="3"/>
      <c r="T58" s="3"/>
    </row>
    <row r="59" spans="1:20" x14ac:dyDescent="0.5">
      <c r="A59" s="1" t="s">
        <v>221</v>
      </c>
      <c r="C59" s="3">
        <v>150000</v>
      </c>
      <c r="E59" s="3">
        <v>153655694856</v>
      </c>
      <c r="G59" s="3">
        <v>151264253850</v>
      </c>
      <c r="I59" s="3">
        <v>2391441006</v>
      </c>
      <c r="K59" s="3">
        <v>150000</v>
      </c>
      <c r="M59" s="3">
        <v>153655694856</v>
      </c>
      <c r="O59" s="3">
        <v>150068750000</v>
      </c>
      <c r="Q59" s="3">
        <v>3586944856</v>
      </c>
      <c r="S59" s="3"/>
      <c r="T59" s="3"/>
    </row>
    <row r="60" spans="1:20" x14ac:dyDescent="0.5">
      <c r="A60" s="1" t="s">
        <v>90</v>
      </c>
      <c r="C60" s="3">
        <v>11563</v>
      </c>
      <c r="E60" s="3">
        <v>11319605013</v>
      </c>
      <c r="G60" s="3">
        <v>11094535092</v>
      </c>
      <c r="I60" s="3">
        <v>225069921</v>
      </c>
      <c r="K60" s="3">
        <v>11563</v>
      </c>
      <c r="M60" s="3">
        <v>11319605013</v>
      </c>
      <c r="O60" s="3">
        <v>10859350370</v>
      </c>
      <c r="Q60" s="3">
        <v>460254643</v>
      </c>
      <c r="S60" s="3"/>
      <c r="T60" s="3"/>
    </row>
    <row r="61" spans="1:20" x14ac:dyDescent="0.5">
      <c r="A61" s="1" t="s">
        <v>126</v>
      </c>
      <c r="C61" s="3">
        <v>74485</v>
      </c>
      <c r="E61" s="3">
        <v>72832903188</v>
      </c>
      <c r="G61" s="3">
        <v>71463062314</v>
      </c>
      <c r="I61" s="3">
        <v>1369840874</v>
      </c>
      <c r="K61" s="3">
        <v>74485</v>
      </c>
      <c r="M61" s="3">
        <v>72832903188</v>
      </c>
      <c r="O61" s="3">
        <v>69366079518</v>
      </c>
      <c r="Q61" s="3">
        <v>3466823670</v>
      </c>
      <c r="S61" s="3"/>
      <c r="T61" s="3"/>
    </row>
    <row r="62" spans="1:20" x14ac:dyDescent="0.5">
      <c r="A62" s="1" t="s">
        <v>117</v>
      </c>
      <c r="C62" s="3">
        <v>342760</v>
      </c>
      <c r="E62" s="3">
        <v>313469173012</v>
      </c>
      <c r="G62" s="3">
        <v>303447377516</v>
      </c>
      <c r="I62" s="3">
        <v>10021795496</v>
      </c>
      <c r="K62" s="3">
        <v>342760</v>
      </c>
      <c r="M62" s="3">
        <v>313469173012</v>
      </c>
      <c r="O62" s="3">
        <v>286897976664</v>
      </c>
      <c r="Q62" s="3">
        <v>26571196348</v>
      </c>
      <c r="S62" s="3"/>
      <c r="T62" s="3"/>
    </row>
    <row r="63" spans="1:20" x14ac:dyDescent="0.5">
      <c r="A63" s="1" t="s">
        <v>93</v>
      </c>
      <c r="C63" s="3">
        <v>9111</v>
      </c>
      <c r="E63" s="3">
        <v>7850345556</v>
      </c>
      <c r="G63" s="3">
        <v>7565123647</v>
      </c>
      <c r="I63" s="3">
        <v>285221909</v>
      </c>
      <c r="K63" s="3">
        <v>9111</v>
      </c>
      <c r="M63" s="3">
        <v>7850345556</v>
      </c>
      <c r="O63" s="3">
        <v>7174480158</v>
      </c>
      <c r="Q63" s="3">
        <v>675865398</v>
      </c>
      <c r="S63" s="3"/>
      <c r="T63" s="3"/>
    </row>
    <row r="64" spans="1:20" x14ac:dyDescent="0.5">
      <c r="A64" s="1" t="s">
        <v>222</v>
      </c>
      <c r="C64" s="3">
        <v>50000</v>
      </c>
      <c r="E64" s="3">
        <v>50884425525</v>
      </c>
      <c r="G64" s="3">
        <v>49861773986</v>
      </c>
      <c r="I64" s="3">
        <v>1022651539</v>
      </c>
      <c r="K64" s="3">
        <v>50000</v>
      </c>
      <c r="M64" s="3">
        <v>50884425525</v>
      </c>
      <c r="O64" s="3">
        <v>50036250000</v>
      </c>
      <c r="Q64" s="3">
        <v>848175525</v>
      </c>
      <c r="S64" s="3"/>
      <c r="T64" s="3"/>
    </row>
    <row r="65" spans="1:20" x14ac:dyDescent="0.5">
      <c r="A65" s="1" t="s">
        <v>134</v>
      </c>
      <c r="C65" s="3">
        <v>2000</v>
      </c>
      <c r="E65" s="3">
        <v>1859662875</v>
      </c>
      <c r="G65" s="3">
        <v>1960355250</v>
      </c>
      <c r="I65" s="3">
        <v>-100692375</v>
      </c>
      <c r="K65" s="3">
        <v>2000</v>
      </c>
      <c r="M65" s="3">
        <v>1859662875</v>
      </c>
      <c r="O65" s="3">
        <v>1960355250</v>
      </c>
      <c r="Q65" s="3">
        <v>-100692375</v>
      </c>
      <c r="S65" s="3"/>
      <c r="T65" s="3"/>
    </row>
    <row r="66" spans="1:20" x14ac:dyDescent="0.5">
      <c r="A66" s="1" t="s">
        <v>102</v>
      </c>
      <c r="C66" s="3">
        <v>2</v>
      </c>
      <c r="E66" s="3">
        <v>1931907</v>
      </c>
      <c r="G66" s="3">
        <v>1887450</v>
      </c>
      <c r="I66" s="3">
        <v>44457</v>
      </c>
      <c r="K66" s="3">
        <v>2</v>
      </c>
      <c r="M66" s="3">
        <v>1931907</v>
      </c>
      <c r="O66" s="3">
        <v>1738258</v>
      </c>
      <c r="Q66" s="3">
        <v>193649</v>
      </c>
      <c r="S66" s="3"/>
      <c r="T66" s="3"/>
    </row>
    <row r="67" spans="1:20" x14ac:dyDescent="0.5">
      <c r="A67" s="1" t="s">
        <v>111</v>
      </c>
      <c r="C67" s="3">
        <v>382669</v>
      </c>
      <c r="E67" s="3">
        <v>361571582361</v>
      </c>
      <c r="G67" s="3">
        <v>352591025533</v>
      </c>
      <c r="I67" s="3">
        <v>8980556828</v>
      </c>
      <c r="K67" s="3">
        <v>382669</v>
      </c>
      <c r="M67" s="3">
        <v>361571582361</v>
      </c>
      <c r="O67" s="3">
        <v>329534414922</v>
      </c>
      <c r="Q67" s="3">
        <v>32037167439</v>
      </c>
      <c r="S67" s="3"/>
      <c r="T67" s="3"/>
    </row>
    <row r="68" spans="1:20" x14ac:dyDescent="0.5">
      <c r="A68" s="1" t="s">
        <v>128</v>
      </c>
      <c r="C68" s="3">
        <v>45693</v>
      </c>
      <c r="E68" s="3">
        <v>44416190575</v>
      </c>
      <c r="G68" s="3">
        <v>43467605113</v>
      </c>
      <c r="I68" s="3">
        <v>948585462</v>
      </c>
      <c r="K68" s="3">
        <v>45693</v>
      </c>
      <c r="M68" s="3">
        <v>44416190575</v>
      </c>
      <c r="O68" s="3">
        <v>39918055280</v>
      </c>
      <c r="Q68" s="3">
        <v>4498135295</v>
      </c>
      <c r="S68" s="3"/>
      <c r="T68" s="3"/>
    </row>
    <row r="69" spans="1:20" x14ac:dyDescent="0.5">
      <c r="A69" s="1" t="s">
        <v>96</v>
      </c>
      <c r="C69" s="3">
        <v>32755</v>
      </c>
      <c r="E69" s="3">
        <v>26836874784</v>
      </c>
      <c r="G69" s="3">
        <v>25453131291</v>
      </c>
      <c r="I69" s="3">
        <v>1383743493</v>
      </c>
      <c r="K69" s="3">
        <v>32755</v>
      </c>
      <c r="M69" s="3">
        <v>26836874784</v>
      </c>
      <c r="O69" s="3">
        <v>24062171106</v>
      </c>
      <c r="Q69" s="3">
        <v>2774703678</v>
      </c>
      <c r="S69" s="3"/>
      <c r="T69" s="3"/>
    </row>
    <row r="70" spans="1:20" x14ac:dyDescent="0.5">
      <c r="A70" s="1" t="s">
        <v>223</v>
      </c>
      <c r="C70" s="3">
        <v>12000</v>
      </c>
      <c r="E70" s="3">
        <v>11661885900</v>
      </c>
      <c r="G70" s="3">
        <v>11655543600</v>
      </c>
      <c r="I70" s="3">
        <v>6342300</v>
      </c>
      <c r="K70" s="3">
        <v>12000</v>
      </c>
      <c r="M70" s="3">
        <v>11661885900</v>
      </c>
      <c r="O70" s="3">
        <v>11660459708</v>
      </c>
      <c r="Q70" s="3">
        <v>1426192</v>
      </c>
      <c r="S70" s="3"/>
      <c r="T70" s="3"/>
    </row>
    <row r="71" spans="1:20" x14ac:dyDescent="0.5">
      <c r="A71" s="1" t="s">
        <v>87</v>
      </c>
      <c r="C71" s="3">
        <v>7874</v>
      </c>
      <c r="E71" s="3">
        <v>6735663103</v>
      </c>
      <c r="G71" s="3">
        <v>6494141475</v>
      </c>
      <c r="I71" s="3">
        <v>241521628</v>
      </c>
      <c r="K71" s="3">
        <v>7874</v>
      </c>
      <c r="M71" s="3">
        <v>6735663103</v>
      </c>
      <c r="O71" s="3">
        <v>6182050736</v>
      </c>
      <c r="Q71" s="3">
        <v>553612367</v>
      </c>
      <c r="S71" s="3"/>
      <c r="T71" s="3"/>
    </row>
    <row r="72" spans="1:20" x14ac:dyDescent="0.5">
      <c r="A72" s="1" t="s">
        <v>114</v>
      </c>
      <c r="C72" s="3">
        <v>7302</v>
      </c>
      <c r="E72" s="3">
        <v>7067741127</v>
      </c>
      <c r="G72" s="3">
        <v>6911797509</v>
      </c>
      <c r="I72" s="3">
        <v>155943618</v>
      </c>
      <c r="K72" s="3">
        <v>7302</v>
      </c>
      <c r="M72" s="3">
        <v>7067741127</v>
      </c>
      <c r="O72" s="3">
        <v>6599805215</v>
      </c>
      <c r="Q72" s="3">
        <v>467935912</v>
      </c>
      <c r="S72" s="3"/>
      <c r="T72" s="3"/>
    </row>
    <row r="73" spans="1:20" x14ac:dyDescent="0.5">
      <c r="A73" s="1" t="s">
        <v>81</v>
      </c>
      <c r="C73" s="3">
        <v>17518</v>
      </c>
      <c r="E73" s="3">
        <v>13921658541</v>
      </c>
      <c r="G73" s="3">
        <v>13185779284</v>
      </c>
      <c r="I73" s="3">
        <v>735879257</v>
      </c>
      <c r="K73" s="3">
        <v>17518</v>
      </c>
      <c r="M73" s="3">
        <v>13921658541</v>
      </c>
      <c r="O73" s="3">
        <v>12373724504</v>
      </c>
      <c r="Q73" s="3">
        <v>1547934037</v>
      </c>
      <c r="S73" s="3"/>
      <c r="T73" s="3"/>
    </row>
    <row r="74" spans="1:20" x14ac:dyDescent="0.5">
      <c r="A74" s="1" t="s">
        <v>84</v>
      </c>
      <c r="C74" s="3">
        <v>0</v>
      </c>
      <c r="E74" s="3">
        <v>0</v>
      </c>
      <c r="G74" s="3">
        <v>12141341209</v>
      </c>
      <c r="I74" s="3">
        <v>-12141341209</v>
      </c>
      <c r="K74" s="3">
        <v>0</v>
      </c>
      <c r="M74" s="3">
        <v>0</v>
      </c>
      <c r="O74" s="3">
        <v>0</v>
      </c>
      <c r="Q74" s="3">
        <v>0</v>
      </c>
      <c r="S74" s="3"/>
      <c r="T74" s="3"/>
    </row>
    <row r="75" spans="1:20" ht="22.5" thickBot="1" x14ac:dyDescent="0.55000000000000004">
      <c r="E75" s="4">
        <f>SUM(E8:E74)</f>
        <v>10386993803030</v>
      </c>
      <c r="G75" s="4">
        <f>SUM(G8:G74)</f>
        <v>8437207577071</v>
      </c>
      <c r="I75" s="4">
        <f>SUM(I8:I74)</f>
        <v>1949786225959</v>
      </c>
      <c r="M75" s="4">
        <f>SUM(M8:M74)</f>
        <v>10386993803030</v>
      </c>
      <c r="O75" s="4">
        <f>SUM(O8:O74)</f>
        <v>4951622920420</v>
      </c>
      <c r="Q75" s="4">
        <f>SUM(Q8:Q74)</f>
        <v>5435370882610</v>
      </c>
    </row>
    <row r="76" spans="1:20" ht="22.5" thickTop="1" x14ac:dyDescent="0.5"/>
    <row r="77" spans="1:20" x14ac:dyDescent="0.5">
      <c r="I77" s="3"/>
    </row>
    <row r="78" spans="1:20" x14ac:dyDescent="0.5">
      <c r="Q78" s="3"/>
    </row>
    <row r="79" spans="1:20" x14ac:dyDescent="0.5">
      <c r="I7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7"/>
  <sheetViews>
    <sheetView rightToLeft="1" topLeftCell="A60" workbookViewId="0">
      <selection activeCell="Q66" sqref="Q66:Q82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7" t="s">
        <v>3</v>
      </c>
      <c r="C6" s="15" t="s">
        <v>158</v>
      </c>
      <c r="D6" s="15" t="s">
        <v>158</v>
      </c>
      <c r="E6" s="15" t="s">
        <v>158</v>
      </c>
      <c r="F6" s="15" t="s">
        <v>158</v>
      </c>
      <c r="G6" s="15" t="s">
        <v>158</v>
      </c>
      <c r="H6" s="15" t="s">
        <v>158</v>
      </c>
      <c r="I6" s="15" t="s">
        <v>158</v>
      </c>
      <c r="K6" s="15" t="s">
        <v>159</v>
      </c>
      <c r="L6" s="15" t="s">
        <v>159</v>
      </c>
      <c r="M6" s="15" t="s">
        <v>159</v>
      </c>
      <c r="N6" s="15" t="s">
        <v>159</v>
      </c>
      <c r="O6" s="15" t="s">
        <v>159</v>
      </c>
      <c r="P6" s="15" t="s">
        <v>159</v>
      </c>
      <c r="Q6" s="15" t="s">
        <v>159</v>
      </c>
    </row>
    <row r="7" spans="1:17" ht="22.5" x14ac:dyDescent="0.5">
      <c r="A7" s="15" t="s">
        <v>3</v>
      </c>
      <c r="C7" s="16" t="s">
        <v>7</v>
      </c>
      <c r="E7" s="16" t="s">
        <v>213</v>
      </c>
      <c r="G7" s="16" t="s">
        <v>214</v>
      </c>
      <c r="I7" s="16" t="s">
        <v>224</v>
      </c>
      <c r="K7" s="16" t="s">
        <v>7</v>
      </c>
      <c r="M7" s="16" t="s">
        <v>213</v>
      </c>
      <c r="O7" s="16" t="s">
        <v>214</v>
      </c>
      <c r="Q7" s="16" t="s">
        <v>224</v>
      </c>
    </row>
    <row r="8" spans="1:17" x14ac:dyDescent="0.5">
      <c r="A8" s="1" t="s">
        <v>53</v>
      </c>
      <c r="C8" s="3">
        <v>10400000</v>
      </c>
      <c r="E8" s="3">
        <v>162014239133</v>
      </c>
      <c r="G8" s="3">
        <v>32778544309</v>
      </c>
      <c r="I8" s="3">
        <v>129235694824</v>
      </c>
      <c r="K8" s="3">
        <v>11900000</v>
      </c>
      <c r="M8" s="3">
        <v>171216758524</v>
      </c>
      <c r="O8" s="3">
        <v>37506218986</v>
      </c>
      <c r="Q8" s="3">
        <v>133710539538</v>
      </c>
    </row>
    <row r="9" spans="1:17" x14ac:dyDescent="0.5">
      <c r="A9" s="1" t="s">
        <v>56</v>
      </c>
      <c r="C9" s="3">
        <v>600000</v>
      </c>
      <c r="E9" s="3">
        <v>7741040464</v>
      </c>
      <c r="G9" s="3">
        <v>7542231513</v>
      </c>
      <c r="I9" s="3">
        <v>198808951</v>
      </c>
      <c r="K9" s="3">
        <v>13987500</v>
      </c>
      <c r="M9" s="3">
        <v>86927026692</v>
      </c>
      <c r="O9" s="3">
        <v>61760647075</v>
      </c>
      <c r="Q9" s="3">
        <v>25166379617</v>
      </c>
    </row>
    <row r="10" spans="1:17" x14ac:dyDescent="0.5">
      <c r="A10" s="1" t="s">
        <v>54</v>
      </c>
      <c r="C10" s="3">
        <v>845443</v>
      </c>
      <c r="E10" s="3">
        <v>42269162924</v>
      </c>
      <c r="G10" s="3">
        <v>23201934910</v>
      </c>
      <c r="I10" s="3">
        <v>19067228014</v>
      </c>
      <c r="K10" s="3">
        <v>1250000</v>
      </c>
      <c r="M10" s="3">
        <v>59008525302</v>
      </c>
      <c r="O10" s="3">
        <v>34304404491</v>
      </c>
      <c r="Q10" s="3">
        <v>24704120811</v>
      </c>
    </row>
    <row r="11" spans="1:17" x14ac:dyDescent="0.5">
      <c r="A11" s="1" t="s">
        <v>37</v>
      </c>
      <c r="C11" s="3">
        <v>6100000</v>
      </c>
      <c r="E11" s="3">
        <v>63452102480</v>
      </c>
      <c r="G11" s="3">
        <v>18603203330</v>
      </c>
      <c r="I11" s="3">
        <v>44848899150</v>
      </c>
      <c r="K11" s="3">
        <v>13600000</v>
      </c>
      <c r="M11" s="3">
        <v>103914153905</v>
      </c>
      <c r="O11" s="3">
        <v>41475994335</v>
      </c>
      <c r="Q11" s="3">
        <v>62438159570</v>
      </c>
    </row>
    <row r="12" spans="1:17" x14ac:dyDescent="0.5">
      <c r="A12" s="1" t="s">
        <v>17</v>
      </c>
      <c r="C12" s="3">
        <v>6295886</v>
      </c>
      <c r="E12" s="3">
        <v>79037596739</v>
      </c>
      <c r="G12" s="3">
        <v>23751065900</v>
      </c>
      <c r="I12" s="3">
        <v>55286530839</v>
      </c>
      <c r="K12" s="3">
        <v>9345968</v>
      </c>
      <c r="M12" s="3">
        <v>99510659095</v>
      </c>
      <c r="O12" s="3">
        <v>35016576745</v>
      </c>
      <c r="Q12" s="3">
        <v>64494082350</v>
      </c>
    </row>
    <row r="13" spans="1:17" x14ac:dyDescent="0.5">
      <c r="A13" s="1" t="s">
        <v>50</v>
      </c>
      <c r="C13" s="3">
        <v>1200000</v>
      </c>
      <c r="E13" s="3">
        <v>57437744982</v>
      </c>
      <c r="G13" s="3">
        <v>13953972795</v>
      </c>
      <c r="I13" s="3">
        <v>43483772187</v>
      </c>
      <c r="K13" s="3">
        <v>7225000</v>
      </c>
      <c r="M13" s="3">
        <v>257292003079</v>
      </c>
      <c r="O13" s="3">
        <v>81908382994</v>
      </c>
      <c r="Q13" s="3">
        <v>175383620085</v>
      </c>
    </row>
    <row r="14" spans="1:17" x14ac:dyDescent="0.5">
      <c r="A14" s="1" t="s">
        <v>35</v>
      </c>
      <c r="C14" s="3">
        <v>1200706</v>
      </c>
      <c r="E14" s="3">
        <v>15160556362</v>
      </c>
      <c r="G14" s="3">
        <v>2864298876</v>
      </c>
      <c r="I14" s="3">
        <v>12296257486</v>
      </c>
      <c r="K14" s="3">
        <v>1500706</v>
      </c>
      <c r="M14" s="3">
        <v>15968996479</v>
      </c>
      <c r="O14" s="3">
        <v>3579952549</v>
      </c>
      <c r="Q14" s="3">
        <v>12389043930</v>
      </c>
    </row>
    <row r="15" spans="1:17" x14ac:dyDescent="0.5">
      <c r="A15" s="1" t="s">
        <v>15</v>
      </c>
      <c r="C15" s="3">
        <v>1727638</v>
      </c>
      <c r="E15" s="3">
        <v>111774141687</v>
      </c>
      <c r="G15" s="3">
        <v>22060523869</v>
      </c>
      <c r="I15" s="3">
        <v>89713617818</v>
      </c>
      <c r="K15" s="3">
        <v>3427638</v>
      </c>
      <c r="M15" s="3">
        <v>162098190640</v>
      </c>
      <c r="O15" s="3">
        <v>43656310504</v>
      </c>
      <c r="Q15" s="3">
        <v>118441880136</v>
      </c>
    </row>
    <row r="16" spans="1:17" x14ac:dyDescent="0.5">
      <c r="A16" s="1" t="s">
        <v>16</v>
      </c>
      <c r="C16" s="3">
        <v>600000</v>
      </c>
      <c r="E16" s="3">
        <v>39503151518</v>
      </c>
      <c r="G16" s="3">
        <v>8143502278</v>
      </c>
      <c r="I16" s="3">
        <v>31359649240</v>
      </c>
      <c r="K16" s="3">
        <v>3490000</v>
      </c>
      <c r="M16" s="3">
        <v>119003427876</v>
      </c>
      <c r="O16" s="3">
        <v>48090096236</v>
      </c>
      <c r="Q16" s="3">
        <v>70913331640</v>
      </c>
    </row>
    <row r="17" spans="1:17" x14ac:dyDescent="0.5">
      <c r="A17" s="1" t="s">
        <v>22</v>
      </c>
      <c r="C17" s="3">
        <v>1000000</v>
      </c>
      <c r="E17" s="3">
        <v>29181269853</v>
      </c>
      <c r="G17" s="3">
        <v>15108777636</v>
      </c>
      <c r="I17" s="3">
        <v>14072492217</v>
      </c>
      <c r="K17" s="3">
        <v>1000000</v>
      </c>
      <c r="M17" s="3">
        <v>29181269853</v>
      </c>
      <c r="O17" s="3">
        <v>15108777636</v>
      </c>
      <c r="Q17" s="3">
        <v>14072492217</v>
      </c>
    </row>
    <row r="18" spans="1:17" x14ac:dyDescent="0.5">
      <c r="A18" s="1" t="s">
        <v>18</v>
      </c>
      <c r="C18" s="3">
        <v>5000000</v>
      </c>
      <c r="E18" s="3">
        <v>98512015654</v>
      </c>
      <c r="G18" s="3">
        <v>20207975477</v>
      </c>
      <c r="I18" s="3">
        <v>78304040177</v>
      </c>
      <c r="K18" s="3">
        <v>16000000</v>
      </c>
      <c r="M18" s="3">
        <v>167456620938</v>
      </c>
      <c r="O18" s="3">
        <v>58506884480</v>
      </c>
      <c r="Q18" s="3">
        <v>108949736458</v>
      </c>
    </row>
    <row r="19" spans="1:17" x14ac:dyDescent="0.5">
      <c r="A19" s="1" t="s">
        <v>46</v>
      </c>
      <c r="C19" s="3">
        <v>1000000</v>
      </c>
      <c r="E19" s="3">
        <v>13674578969</v>
      </c>
      <c r="G19" s="3">
        <v>3395591600</v>
      </c>
      <c r="I19" s="3">
        <v>10278987369</v>
      </c>
      <c r="K19" s="3">
        <v>3771428</v>
      </c>
      <c r="M19" s="3">
        <v>29084147568</v>
      </c>
      <c r="O19" s="3">
        <v>15051086289</v>
      </c>
      <c r="Q19" s="3">
        <v>14033061279</v>
      </c>
    </row>
    <row r="20" spans="1:17" x14ac:dyDescent="0.5">
      <c r="A20" s="1" t="s">
        <v>24</v>
      </c>
      <c r="C20" s="3">
        <v>400000</v>
      </c>
      <c r="E20" s="3">
        <v>28249879061</v>
      </c>
      <c r="G20" s="3">
        <v>22506742574</v>
      </c>
      <c r="I20" s="3">
        <v>5743136487</v>
      </c>
      <c r="K20" s="3">
        <v>400000</v>
      </c>
      <c r="M20" s="3">
        <v>28249879061</v>
      </c>
      <c r="O20" s="3">
        <v>22506742574</v>
      </c>
      <c r="Q20" s="3">
        <v>5743136487</v>
      </c>
    </row>
    <row r="21" spans="1:17" x14ac:dyDescent="0.5">
      <c r="A21" s="1" t="s">
        <v>45</v>
      </c>
      <c r="C21" s="3">
        <v>18800000</v>
      </c>
      <c r="E21" s="3">
        <v>193671221341</v>
      </c>
      <c r="G21" s="3">
        <v>73992948844</v>
      </c>
      <c r="I21" s="3">
        <v>119678272497</v>
      </c>
      <c r="K21" s="3">
        <v>21800001</v>
      </c>
      <c r="M21" s="3">
        <v>205539243058</v>
      </c>
      <c r="O21" s="3">
        <v>82159071005</v>
      </c>
      <c r="Q21" s="3">
        <v>123380172053</v>
      </c>
    </row>
    <row r="22" spans="1:17" x14ac:dyDescent="0.5">
      <c r="A22" s="1" t="s">
        <v>20</v>
      </c>
      <c r="C22" s="3">
        <v>100000</v>
      </c>
      <c r="E22" s="3">
        <v>3210678664</v>
      </c>
      <c r="G22" s="3">
        <v>1421789598</v>
      </c>
      <c r="I22" s="3">
        <v>1788889066</v>
      </c>
      <c r="K22" s="3">
        <v>2240446</v>
      </c>
      <c r="M22" s="3">
        <v>5353265110</v>
      </c>
      <c r="O22" s="3">
        <v>27636291241</v>
      </c>
      <c r="Q22" s="3">
        <v>-22283026131</v>
      </c>
    </row>
    <row r="23" spans="1:17" x14ac:dyDescent="0.5">
      <c r="A23" s="1" t="s">
        <v>26</v>
      </c>
      <c r="C23" s="3">
        <v>800000</v>
      </c>
      <c r="E23" s="3">
        <v>9009056738</v>
      </c>
      <c r="G23" s="3">
        <v>3012312528</v>
      </c>
      <c r="I23" s="3">
        <v>5996744210</v>
      </c>
      <c r="K23" s="3">
        <v>800000</v>
      </c>
      <c r="M23" s="3">
        <v>9009056738</v>
      </c>
      <c r="O23" s="3">
        <v>3012312528</v>
      </c>
      <c r="Q23" s="3">
        <v>5996744210</v>
      </c>
    </row>
    <row r="24" spans="1:17" x14ac:dyDescent="0.5">
      <c r="A24" s="1" t="s">
        <v>36</v>
      </c>
      <c r="C24" s="3">
        <v>4206126</v>
      </c>
      <c r="E24" s="3">
        <v>49478825752</v>
      </c>
      <c r="G24" s="3">
        <v>11691712712</v>
      </c>
      <c r="I24" s="3">
        <v>37787113040</v>
      </c>
      <c r="K24" s="3">
        <v>4920745</v>
      </c>
      <c r="M24" s="3">
        <v>55051073955</v>
      </c>
      <c r="O24" s="3">
        <v>13641433958</v>
      </c>
      <c r="Q24" s="3">
        <v>41409639997</v>
      </c>
    </row>
    <row r="25" spans="1:17" x14ac:dyDescent="0.5">
      <c r="A25" s="1" t="s">
        <v>30</v>
      </c>
      <c r="C25" s="3">
        <v>450000</v>
      </c>
      <c r="E25" s="3">
        <v>57426178373</v>
      </c>
      <c r="G25" s="3">
        <v>9904154321</v>
      </c>
      <c r="I25" s="3">
        <v>47522024052</v>
      </c>
      <c r="K25" s="3">
        <v>1050000</v>
      </c>
      <c r="M25" s="3">
        <v>96848072139</v>
      </c>
      <c r="O25" s="3">
        <v>23109693420</v>
      </c>
      <c r="Q25" s="3">
        <v>73738378719</v>
      </c>
    </row>
    <row r="26" spans="1:17" x14ac:dyDescent="0.5">
      <c r="A26" s="1" t="s">
        <v>28</v>
      </c>
      <c r="C26" s="3">
        <v>3200000</v>
      </c>
      <c r="E26" s="3">
        <v>71648512701</v>
      </c>
      <c r="G26" s="3">
        <v>21942762901</v>
      </c>
      <c r="I26" s="3">
        <v>49705749800</v>
      </c>
      <c r="K26" s="3">
        <v>6700000</v>
      </c>
      <c r="M26" s="3">
        <v>113673670780</v>
      </c>
      <c r="O26" s="3">
        <v>42703509616</v>
      </c>
      <c r="Q26" s="3">
        <v>70970161164</v>
      </c>
    </row>
    <row r="27" spans="1:17" x14ac:dyDescent="0.5">
      <c r="A27" s="1" t="s">
        <v>33</v>
      </c>
      <c r="C27" s="3">
        <v>100000</v>
      </c>
      <c r="E27" s="3">
        <v>5368055204</v>
      </c>
      <c r="G27" s="3">
        <v>835711332</v>
      </c>
      <c r="I27" s="3">
        <v>4532343872</v>
      </c>
      <c r="K27" s="3">
        <v>262596</v>
      </c>
      <c r="M27" s="3">
        <v>11628311815</v>
      </c>
      <c r="O27" s="3">
        <v>2873961132</v>
      </c>
      <c r="Q27" s="3">
        <v>8754350683</v>
      </c>
    </row>
    <row r="28" spans="1:17" x14ac:dyDescent="0.5">
      <c r="A28" s="1" t="s">
        <v>29</v>
      </c>
      <c r="C28" s="3">
        <v>514928</v>
      </c>
      <c r="E28" s="3">
        <v>14487561011</v>
      </c>
      <c r="G28" s="3">
        <v>2028531812</v>
      </c>
      <c r="I28" s="3">
        <v>12459029199</v>
      </c>
      <c r="K28" s="3">
        <v>4500000</v>
      </c>
      <c r="M28" s="3">
        <v>63114853156</v>
      </c>
      <c r="O28" s="3">
        <v>25448830850</v>
      </c>
      <c r="Q28" s="3">
        <v>37666022306</v>
      </c>
    </row>
    <row r="29" spans="1:17" x14ac:dyDescent="0.5">
      <c r="A29" s="1" t="s">
        <v>60</v>
      </c>
      <c r="C29" s="3">
        <v>100000</v>
      </c>
      <c r="E29" s="3">
        <v>11394347999</v>
      </c>
      <c r="G29" s="3">
        <v>8185609702</v>
      </c>
      <c r="I29" s="3">
        <v>3208738297</v>
      </c>
      <c r="K29" s="3">
        <v>100000</v>
      </c>
      <c r="M29" s="3">
        <v>11394347999</v>
      </c>
      <c r="O29" s="3">
        <v>8185609702</v>
      </c>
      <c r="Q29" s="3">
        <v>3208738297</v>
      </c>
    </row>
    <row r="30" spans="1:17" x14ac:dyDescent="0.5">
      <c r="A30" s="1" t="s">
        <v>32</v>
      </c>
      <c r="C30" s="3">
        <v>5982000</v>
      </c>
      <c r="E30" s="3">
        <v>159861498168</v>
      </c>
      <c r="G30" s="3">
        <v>72109899360</v>
      </c>
      <c r="I30" s="3">
        <v>87751598808</v>
      </c>
      <c r="K30" s="3">
        <v>5982000</v>
      </c>
      <c r="M30" s="3">
        <v>159861498168</v>
      </c>
      <c r="O30" s="3">
        <v>72109899360</v>
      </c>
      <c r="Q30" s="3">
        <v>87751598808</v>
      </c>
    </row>
    <row r="31" spans="1:17" x14ac:dyDescent="0.5">
      <c r="A31" s="1" t="s">
        <v>51</v>
      </c>
      <c r="C31" s="3">
        <v>2000000</v>
      </c>
      <c r="E31" s="3">
        <v>30213030271</v>
      </c>
      <c r="G31" s="3">
        <v>12249471965</v>
      </c>
      <c r="I31" s="3">
        <v>17963558306</v>
      </c>
      <c r="K31" s="3">
        <v>6000000</v>
      </c>
      <c r="M31" s="3">
        <v>57719652030</v>
      </c>
      <c r="O31" s="3">
        <v>38592430500</v>
      </c>
      <c r="Q31" s="3">
        <v>19127221530</v>
      </c>
    </row>
    <row r="32" spans="1:17" x14ac:dyDescent="0.5">
      <c r="A32" s="1" t="s">
        <v>61</v>
      </c>
      <c r="C32" s="3">
        <v>550000</v>
      </c>
      <c r="E32" s="3">
        <v>7762865535</v>
      </c>
      <c r="G32" s="3">
        <v>1613700004</v>
      </c>
      <c r="I32" s="3">
        <v>6149165531</v>
      </c>
      <c r="K32" s="3">
        <v>2550000</v>
      </c>
      <c r="M32" s="3">
        <v>17186078186</v>
      </c>
      <c r="O32" s="3">
        <v>10646755984</v>
      </c>
      <c r="Q32" s="3">
        <v>6539322202</v>
      </c>
    </row>
    <row r="33" spans="1:17" x14ac:dyDescent="0.5">
      <c r="A33" s="1" t="s">
        <v>27</v>
      </c>
      <c r="C33" s="3">
        <v>11159628</v>
      </c>
      <c r="E33" s="3">
        <v>151615402317</v>
      </c>
      <c r="G33" s="3">
        <v>51601291262</v>
      </c>
      <c r="I33" s="3">
        <v>100014111055</v>
      </c>
      <c r="K33" s="3">
        <v>14459628</v>
      </c>
      <c r="M33" s="3">
        <v>180122116993</v>
      </c>
      <c r="O33" s="3">
        <v>66860246228</v>
      </c>
      <c r="Q33" s="3">
        <v>113261870765</v>
      </c>
    </row>
    <row r="34" spans="1:17" x14ac:dyDescent="0.5">
      <c r="A34" s="1" t="s">
        <v>34</v>
      </c>
      <c r="C34" s="3">
        <v>5000000</v>
      </c>
      <c r="E34" s="3">
        <v>68552717879</v>
      </c>
      <c r="G34" s="3">
        <v>18412214428</v>
      </c>
      <c r="I34" s="3">
        <v>50140503451</v>
      </c>
      <c r="K34" s="3">
        <v>5000000</v>
      </c>
      <c r="M34" s="3">
        <v>68552717879</v>
      </c>
      <c r="O34" s="3">
        <v>18412214428</v>
      </c>
      <c r="Q34" s="3">
        <v>50140503451</v>
      </c>
    </row>
    <row r="35" spans="1:17" x14ac:dyDescent="0.5">
      <c r="A35" s="1" t="s">
        <v>55</v>
      </c>
      <c r="C35" s="3">
        <v>0</v>
      </c>
      <c r="E35" s="3">
        <v>0</v>
      </c>
      <c r="G35" s="3">
        <v>0</v>
      </c>
      <c r="I35" s="3">
        <v>0</v>
      </c>
      <c r="K35" s="3">
        <v>1750000</v>
      </c>
      <c r="M35" s="3">
        <v>45550216715</v>
      </c>
      <c r="O35" s="3">
        <v>25227043080</v>
      </c>
      <c r="Q35" s="3">
        <v>20323173635</v>
      </c>
    </row>
    <row r="36" spans="1:17" x14ac:dyDescent="0.5">
      <c r="A36" s="1" t="s">
        <v>177</v>
      </c>
      <c r="C36" s="3">
        <v>0</v>
      </c>
      <c r="E36" s="3">
        <v>0</v>
      </c>
      <c r="G36" s="3">
        <v>0</v>
      </c>
      <c r="I36" s="3">
        <v>0</v>
      </c>
      <c r="K36" s="3">
        <v>2500000</v>
      </c>
      <c r="M36" s="3">
        <v>25301678080</v>
      </c>
      <c r="O36" s="3">
        <v>14539345616</v>
      </c>
      <c r="Q36" s="3">
        <v>10762332464</v>
      </c>
    </row>
    <row r="37" spans="1:17" x14ac:dyDescent="0.5">
      <c r="A37" s="1" t="s">
        <v>196</v>
      </c>
      <c r="C37" s="3">
        <v>0</v>
      </c>
      <c r="E37" s="3">
        <v>0</v>
      </c>
      <c r="G37" s="3">
        <v>0</v>
      </c>
      <c r="I37" s="3">
        <v>0</v>
      </c>
      <c r="K37" s="3">
        <v>357556</v>
      </c>
      <c r="M37" s="3">
        <v>4048876463</v>
      </c>
      <c r="O37" s="3">
        <v>4345853071</v>
      </c>
      <c r="Q37" s="3">
        <v>-296976608</v>
      </c>
    </row>
    <row r="38" spans="1:17" x14ac:dyDescent="0.5">
      <c r="A38" s="1" t="s">
        <v>225</v>
      </c>
      <c r="C38" s="3">
        <v>0</v>
      </c>
      <c r="E38" s="3">
        <v>0</v>
      </c>
      <c r="G38" s="3">
        <v>0</v>
      </c>
      <c r="I38" s="3">
        <v>0</v>
      </c>
      <c r="K38" s="3">
        <v>2363636</v>
      </c>
      <c r="M38" s="3">
        <v>4184442631</v>
      </c>
      <c r="O38" s="3">
        <v>3079817708</v>
      </c>
      <c r="Q38" s="3">
        <v>1104624923</v>
      </c>
    </row>
    <row r="39" spans="1:17" x14ac:dyDescent="0.5">
      <c r="A39" s="1" t="s">
        <v>174</v>
      </c>
      <c r="C39" s="3">
        <v>0</v>
      </c>
      <c r="E39" s="3">
        <v>0</v>
      </c>
      <c r="G39" s="3">
        <v>0</v>
      </c>
      <c r="I39" s="3">
        <v>0</v>
      </c>
      <c r="K39" s="3">
        <v>200000</v>
      </c>
      <c r="M39" s="3">
        <v>4738742378</v>
      </c>
      <c r="O39" s="3">
        <v>3789237108</v>
      </c>
      <c r="Q39" s="3">
        <v>949505270</v>
      </c>
    </row>
    <row r="40" spans="1:17" x14ac:dyDescent="0.5">
      <c r="A40" s="1" t="s">
        <v>44</v>
      </c>
      <c r="C40" s="3">
        <v>0</v>
      </c>
      <c r="E40" s="3">
        <v>0</v>
      </c>
      <c r="G40" s="3">
        <v>0</v>
      </c>
      <c r="I40" s="3">
        <v>0</v>
      </c>
      <c r="K40" s="3">
        <v>1</v>
      </c>
      <c r="M40" s="3">
        <v>1</v>
      </c>
      <c r="O40" s="3">
        <v>9164</v>
      </c>
      <c r="Q40" s="3">
        <v>-9163</v>
      </c>
    </row>
    <row r="41" spans="1:17" x14ac:dyDescent="0.5">
      <c r="A41" s="1" t="s">
        <v>207</v>
      </c>
      <c r="C41" s="3">
        <v>0</v>
      </c>
      <c r="E41" s="3">
        <v>0</v>
      </c>
      <c r="G41" s="3">
        <v>0</v>
      </c>
      <c r="I41" s="3">
        <v>0</v>
      </c>
      <c r="K41" s="3">
        <v>700000</v>
      </c>
      <c r="M41" s="3">
        <v>38130405681</v>
      </c>
      <c r="O41" s="3">
        <v>29315885160</v>
      </c>
      <c r="Q41" s="3">
        <v>8814520521</v>
      </c>
    </row>
    <row r="42" spans="1:17" x14ac:dyDescent="0.5">
      <c r="A42" s="1" t="s">
        <v>216</v>
      </c>
      <c r="C42" s="3">
        <v>0</v>
      </c>
      <c r="E42" s="3">
        <v>0</v>
      </c>
      <c r="G42" s="3">
        <v>0</v>
      </c>
      <c r="I42" s="3">
        <v>0</v>
      </c>
      <c r="K42" s="3">
        <v>262132</v>
      </c>
      <c r="M42" s="3">
        <v>1973388154</v>
      </c>
      <c r="O42" s="3">
        <v>1729254536</v>
      </c>
      <c r="Q42" s="3">
        <v>244133618</v>
      </c>
    </row>
    <row r="43" spans="1:17" x14ac:dyDescent="0.5">
      <c r="A43" s="1" t="s">
        <v>219</v>
      </c>
      <c r="C43" s="3">
        <v>0</v>
      </c>
      <c r="E43" s="3">
        <v>0</v>
      </c>
      <c r="G43" s="3">
        <v>0</v>
      </c>
      <c r="I43" s="3">
        <v>0</v>
      </c>
      <c r="K43" s="3">
        <v>3600000</v>
      </c>
      <c r="M43" s="3">
        <v>26556963191</v>
      </c>
      <c r="O43" s="3">
        <v>17913622370</v>
      </c>
      <c r="Q43" s="3">
        <v>8643340821</v>
      </c>
    </row>
    <row r="44" spans="1:17" x14ac:dyDescent="0.5">
      <c r="A44" s="1" t="s">
        <v>226</v>
      </c>
      <c r="C44" s="3">
        <v>0</v>
      </c>
      <c r="E44" s="3">
        <v>0</v>
      </c>
      <c r="G44" s="3">
        <v>0</v>
      </c>
      <c r="I44" s="3">
        <v>0</v>
      </c>
      <c r="K44" s="3">
        <v>1735963</v>
      </c>
      <c r="M44" s="3">
        <v>43498858178</v>
      </c>
      <c r="O44" s="3">
        <v>22881514431</v>
      </c>
      <c r="Q44" s="3">
        <v>20617343747</v>
      </c>
    </row>
    <row r="45" spans="1:17" x14ac:dyDescent="0.5">
      <c r="A45" s="1" t="s">
        <v>227</v>
      </c>
      <c r="C45" s="3">
        <v>0</v>
      </c>
      <c r="E45" s="3">
        <v>0</v>
      </c>
      <c r="G45" s="3">
        <v>0</v>
      </c>
      <c r="I45" s="3">
        <v>0</v>
      </c>
      <c r="K45" s="3">
        <v>8283523</v>
      </c>
      <c r="M45" s="3">
        <v>47475541606</v>
      </c>
      <c r="O45" s="3">
        <v>19726607432</v>
      </c>
      <c r="Q45" s="3">
        <v>27748934174</v>
      </c>
    </row>
    <row r="46" spans="1:17" x14ac:dyDescent="0.5">
      <c r="A46" s="1" t="s">
        <v>183</v>
      </c>
      <c r="C46" s="3">
        <v>0</v>
      </c>
      <c r="E46" s="3">
        <v>0</v>
      </c>
      <c r="G46" s="3">
        <v>0</v>
      </c>
      <c r="I46" s="3">
        <v>0</v>
      </c>
      <c r="K46" s="3">
        <v>200000</v>
      </c>
      <c r="M46" s="3">
        <v>1924748961</v>
      </c>
      <c r="O46" s="3">
        <v>1610211845</v>
      </c>
      <c r="Q46" s="3">
        <v>314537116</v>
      </c>
    </row>
    <row r="47" spans="1:17" x14ac:dyDescent="0.5">
      <c r="A47" s="1" t="s">
        <v>228</v>
      </c>
      <c r="C47" s="3">
        <v>0</v>
      </c>
      <c r="E47" s="3">
        <v>0</v>
      </c>
      <c r="G47" s="3">
        <v>0</v>
      </c>
      <c r="I47" s="3">
        <v>0</v>
      </c>
      <c r="K47" s="3">
        <v>12500000</v>
      </c>
      <c r="M47" s="3">
        <v>70880759365</v>
      </c>
      <c r="O47" s="3">
        <v>70880759365</v>
      </c>
      <c r="Q47" s="3">
        <v>0</v>
      </c>
    </row>
    <row r="48" spans="1:17" x14ac:dyDescent="0.5">
      <c r="A48" s="1" t="s">
        <v>52</v>
      </c>
      <c r="C48" s="3">
        <v>0</v>
      </c>
      <c r="E48" s="3">
        <v>0</v>
      </c>
      <c r="G48" s="3">
        <v>0</v>
      </c>
      <c r="I48" s="3">
        <v>0</v>
      </c>
      <c r="K48" s="3">
        <v>300000</v>
      </c>
      <c r="M48" s="3">
        <v>12721768889</v>
      </c>
      <c r="O48" s="3">
        <v>9032010002</v>
      </c>
      <c r="Q48" s="3">
        <v>3689758887</v>
      </c>
    </row>
    <row r="49" spans="1:17" x14ac:dyDescent="0.5">
      <c r="A49" s="1" t="s">
        <v>190</v>
      </c>
      <c r="C49" s="3">
        <v>0</v>
      </c>
      <c r="E49" s="3">
        <v>0</v>
      </c>
      <c r="G49" s="3">
        <v>0</v>
      </c>
      <c r="I49" s="3">
        <v>0</v>
      </c>
      <c r="K49" s="3">
        <v>2700000</v>
      </c>
      <c r="M49" s="3">
        <v>43660706197</v>
      </c>
      <c r="O49" s="3">
        <v>13900436325</v>
      </c>
      <c r="Q49" s="3">
        <v>29760269872</v>
      </c>
    </row>
    <row r="50" spans="1:17" x14ac:dyDescent="0.5">
      <c r="A50" s="1" t="s">
        <v>203</v>
      </c>
      <c r="C50" s="3">
        <v>0</v>
      </c>
      <c r="E50" s="3">
        <v>0</v>
      </c>
      <c r="G50" s="3">
        <v>0</v>
      </c>
      <c r="I50" s="3">
        <v>0</v>
      </c>
      <c r="K50" s="3">
        <v>2825001</v>
      </c>
      <c r="M50" s="3">
        <v>27762171652</v>
      </c>
      <c r="O50" s="3">
        <v>17481249296</v>
      </c>
      <c r="Q50" s="3">
        <v>10280922356</v>
      </c>
    </row>
    <row r="51" spans="1:17" x14ac:dyDescent="0.5">
      <c r="A51" s="1" t="s">
        <v>185</v>
      </c>
      <c r="C51" s="3">
        <v>0</v>
      </c>
      <c r="E51" s="3">
        <v>0</v>
      </c>
      <c r="G51" s="3">
        <v>0</v>
      </c>
      <c r="I51" s="3">
        <v>0</v>
      </c>
      <c r="K51" s="3">
        <v>19700000</v>
      </c>
      <c r="M51" s="3">
        <v>301383528672</v>
      </c>
      <c r="O51" s="3">
        <v>116612734582</v>
      </c>
      <c r="Q51" s="3">
        <v>184770794090</v>
      </c>
    </row>
    <row r="52" spans="1:17" x14ac:dyDescent="0.5">
      <c r="A52" s="1" t="s">
        <v>195</v>
      </c>
      <c r="C52" s="3">
        <v>0</v>
      </c>
      <c r="E52" s="3">
        <v>0</v>
      </c>
      <c r="G52" s="3">
        <v>0</v>
      </c>
      <c r="I52" s="3">
        <v>0</v>
      </c>
      <c r="K52" s="3">
        <v>2973509</v>
      </c>
      <c r="M52" s="3">
        <v>63071228214</v>
      </c>
      <c r="O52" s="3">
        <v>29521730321</v>
      </c>
      <c r="Q52" s="3">
        <v>33549497893</v>
      </c>
    </row>
    <row r="53" spans="1:17" x14ac:dyDescent="0.5">
      <c r="A53" s="1" t="s">
        <v>217</v>
      </c>
      <c r="C53" s="3">
        <v>0</v>
      </c>
      <c r="E53" s="3">
        <v>0</v>
      </c>
      <c r="G53" s="3">
        <v>0</v>
      </c>
      <c r="I53" s="3">
        <v>0</v>
      </c>
      <c r="K53" s="3">
        <v>57142</v>
      </c>
      <c r="M53" s="3">
        <v>1799698417</v>
      </c>
      <c r="O53" s="3">
        <v>319023777</v>
      </c>
      <c r="Q53" s="3">
        <v>1480674640</v>
      </c>
    </row>
    <row r="54" spans="1:17" x14ac:dyDescent="0.5">
      <c r="A54" s="1" t="s">
        <v>199</v>
      </c>
      <c r="C54" s="3">
        <v>0</v>
      </c>
      <c r="E54" s="3">
        <v>0</v>
      </c>
      <c r="G54" s="3">
        <v>0</v>
      </c>
      <c r="I54" s="3">
        <v>0</v>
      </c>
      <c r="K54" s="3">
        <v>1775000</v>
      </c>
      <c r="M54" s="3">
        <v>28701593611</v>
      </c>
      <c r="O54" s="3">
        <v>19322203978</v>
      </c>
      <c r="Q54" s="3">
        <v>9379389633</v>
      </c>
    </row>
    <row r="55" spans="1:17" x14ac:dyDescent="0.5">
      <c r="A55" s="1" t="s">
        <v>41</v>
      </c>
      <c r="C55" s="3">
        <v>0</v>
      </c>
      <c r="E55" s="3">
        <v>0</v>
      </c>
      <c r="G55" s="3">
        <v>0</v>
      </c>
      <c r="I55" s="3">
        <v>0</v>
      </c>
      <c r="K55" s="3">
        <v>2200000</v>
      </c>
      <c r="M55" s="3">
        <v>19343566042</v>
      </c>
      <c r="O55" s="3">
        <v>8217416680</v>
      </c>
      <c r="Q55" s="3">
        <v>11126149362</v>
      </c>
    </row>
    <row r="56" spans="1:17" x14ac:dyDescent="0.5">
      <c r="A56" s="1" t="s">
        <v>229</v>
      </c>
      <c r="C56" s="3">
        <v>0</v>
      </c>
      <c r="E56" s="3">
        <v>0</v>
      </c>
      <c r="G56" s="3">
        <v>0</v>
      </c>
      <c r="I56" s="3">
        <v>0</v>
      </c>
      <c r="K56" s="3">
        <v>1400000</v>
      </c>
      <c r="M56" s="3">
        <v>10044105828</v>
      </c>
      <c r="O56" s="3">
        <v>6159839280</v>
      </c>
      <c r="Q56" s="3">
        <v>3884266548</v>
      </c>
    </row>
    <row r="57" spans="1:17" x14ac:dyDescent="0.5">
      <c r="A57" s="1" t="s">
        <v>230</v>
      </c>
      <c r="C57" s="3">
        <v>0</v>
      </c>
      <c r="E57" s="3">
        <v>0</v>
      </c>
      <c r="G57" s="3">
        <v>0</v>
      </c>
      <c r="I57" s="3">
        <v>0</v>
      </c>
      <c r="K57" s="3">
        <v>5831070</v>
      </c>
      <c r="M57" s="3">
        <v>48301628168</v>
      </c>
      <c r="O57" s="3">
        <v>16485389727</v>
      </c>
      <c r="Q57" s="3">
        <v>31816238441</v>
      </c>
    </row>
    <row r="58" spans="1:17" x14ac:dyDescent="0.5">
      <c r="A58" s="1" t="s">
        <v>39</v>
      </c>
      <c r="C58" s="3">
        <v>0</v>
      </c>
      <c r="E58" s="3">
        <v>0</v>
      </c>
      <c r="G58" s="3">
        <v>0</v>
      </c>
      <c r="I58" s="3">
        <v>0</v>
      </c>
      <c r="K58" s="3">
        <v>1500</v>
      </c>
      <c r="M58" s="3">
        <v>7888079063</v>
      </c>
      <c r="O58" s="3">
        <v>6312341051</v>
      </c>
      <c r="Q58" s="3">
        <v>1575738012</v>
      </c>
    </row>
    <row r="59" spans="1:17" x14ac:dyDescent="0.5">
      <c r="A59" s="1" t="s">
        <v>40</v>
      </c>
      <c r="C59" s="3">
        <v>0</v>
      </c>
      <c r="E59" s="3">
        <v>0</v>
      </c>
      <c r="G59" s="3">
        <v>0</v>
      </c>
      <c r="I59" s="3">
        <v>0</v>
      </c>
      <c r="K59" s="3">
        <v>1500</v>
      </c>
      <c r="M59" s="3">
        <v>7888079067</v>
      </c>
      <c r="O59" s="3">
        <v>6359600333</v>
      </c>
      <c r="Q59" s="3">
        <v>1528478734</v>
      </c>
    </row>
    <row r="60" spans="1:17" x14ac:dyDescent="0.5">
      <c r="A60" s="1" t="s">
        <v>231</v>
      </c>
      <c r="C60" s="3">
        <v>0</v>
      </c>
      <c r="E60" s="3">
        <v>0</v>
      </c>
      <c r="G60" s="3">
        <v>0</v>
      </c>
      <c r="I60" s="3">
        <v>0</v>
      </c>
      <c r="K60" s="3">
        <v>3000000</v>
      </c>
      <c r="M60" s="3">
        <v>49195206173</v>
      </c>
      <c r="O60" s="3">
        <v>30488732165</v>
      </c>
      <c r="Q60" s="3">
        <v>18706474008</v>
      </c>
    </row>
    <row r="61" spans="1:17" x14ac:dyDescent="0.5">
      <c r="A61" s="1" t="s">
        <v>23</v>
      </c>
      <c r="C61" s="3">
        <v>0</v>
      </c>
      <c r="E61" s="3">
        <v>0</v>
      </c>
      <c r="G61" s="3">
        <v>0</v>
      </c>
      <c r="I61" s="3">
        <v>0</v>
      </c>
      <c r="K61" s="3">
        <v>500000</v>
      </c>
      <c r="M61" s="3">
        <v>6538844300</v>
      </c>
      <c r="O61" s="3">
        <v>5241052297</v>
      </c>
      <c r="Q61" s="3">
        <v>1297792003</v>
      </c>
    </row>
    <row r="62" spans="1:17" x14ac:dyDescent="0.5">
      <c r="A62" s="1" t="s">
        <v>218</v>
      </c>
      <c r="C62" s="3">
        <v>0</v>
      </c>
      <c r="E62" s="3">
        <v>0</v>
      </c>
      <c r="G62" s="3">
        <v>0</v>
      </c>
      <c r="I62" s="3">
        <v>0</v>
      </c>
      <c r="K62" s="3">
        <v>373500</v>
      </c>
      <c r="M62" s="3">
        <v>1785096443</v>
      </c>
      <c r="O62" s="3">
        <v>1733156327</v>
      </c>
      <c r="Q62" s="3">
        <v>51940116</v>
      </c>
    </row>
    <row r="63" spans="1:17" x14ac:dyDescent="0.5">
      <c r="A63" s="1" t="s">
        <v>232</v>
      </c>
      <c r="C63" s="3">
        <v>0</v>
      </c>
      <c r="E63" s="3">
        <v>0</v>
      </c>
      <c r="G63" s="3">
        <v>0</v>
      </c>
      <c r="I63" s="3">
        <v>0</v>
      </c>
      <c r="K63" s="3">
        <v>2140446</v>
      </c>
      <c r="M63" s="3">
        <v>25439200778</v>
      </c>
      <c r="O63" s="3">
        <v>2140446</v>
      </c>
      <c r="Q63" s="3">
        <v>25437060332</v>
      </c>
    </row>
    <row r="64" spans="1:17" x14ac:dyDescent="0.5">
      <c r="A64" s="1" t="s">
        <v>233</v>
      </c>
      <c r="C64" s="3">
        <v>0</v>
      </c>
      <c r="E64" s="3">
        <v>0</v>
      </c>
      <c r="G64" s="3">
        <v>0</v>
      </c>
      <c r="I64" s="3">
        <v>0</v>
      </c>
      <c r="K64" s="3">
        <v>4032094</v>
      </c>
      <c r="M64" s="3">
        <v>9716797795</v>
      </c>
      <c r="O64" s="3">
        <v>9716797795</v>
      </c>
      <c r="Q64" s="3">
        <v>0</v>
      </c>
    </row>
    <row r="65" spans="1:17" x14ac:dyDescent="0.5">
      <c r="A65" s="1" t="s">
        <v>234</v>
      </c>
      <c r="C65" s="3">
        <v>0</v>
      </c>
      <c r="E65" s="3">
        <v>0</v>
      </c>
      <c r="G65" s="3">
        <v>0</v>
      </c>
      <c r="I65" s="3">
        <v>0</v>
      </c>
      <c r="K65" s="3">
        <v>3000000</v>
      </c>
      <c r="M65" s="3">
        <v>9924591388</v>
      </c>
      <c r="O65" s="3">
        <v>9924591388</v>
      </c>
      <c r="Q65" s="3">
        <v>0</v>
      </c>
    </row>
    <row r="66" spans="1:17" x14ac:dyDescent="0.5">
      <c r="A66" s="1" t="s">
        <v>84</v>
      </c>
      <c r="C66" s="3">
        <v>138154</v>
      </c>
      <c r="E66" s="3">
        <v>138154000000</v>
      </c>
      <c r="G66" s="3">
        <v>124088943990</v>
      </c>
      <c r="I66" s="3">
        <v>14065056010</v>
      </c>
      <c r="K66" s="3">
        <v>138154</v>
      </c>
      <c r="M66" s="3">
        <v>138154000000</v>
      </c>
      <c r="O66" s="3">
        <v>124088943990</v>
      </c>
      <c r="Q66" s="3">
        <v>14065056010</v>
      </c>
    </row>
    <row r="67" spans="1:17" x14ac:dyDescent="0.5">
      <c r="A67" s="1" t="s">
        <v>235</v>
      </c>
      <c r="C67" s="3">
        <v>0</v>
      </c>
      <c r="E67" s="3">
        <v>0</v>
      </c>
      <c r="G67" s="3">
        <v>0</v>
      </c>
      <c r="I67" s="3">
        <v>0</v>
      </c>
      <c r="K67" s="3">
        <v>180501</v>
      </c>
      <c r="M67" s="3">
        <v>180183748482</v>
      </c>
      <c r="O67" s="3">
        <v>173600031568</v>
      </c>
      <c r="Q67" s="3">
        <v>6583716914</v>
      </c>
    </row>
    <row r="68" spans="1:17" x14ac:dyDescent="0.5">
      <c r="A68" s="1" t="s">
        <v>236</v>
      </c>
      <c r="C68" s="3">
        <v>0</v>
      </c>
      <c r="E68" s="3">
        <v>0</v>
      </c>
      <c r="G68" s="3">
        <v>0</v>
      </c>
      <c r="I68" s="3">
        <v>0</v>
      </c>
      <c r="K68" s="3">
        <v>54706</v>
      </c>
      <c r="M68" s="3">
        <v>54706000000</v>
      </c>
      <c r="O68" s="3">
        <v>51720368388</v>
      </c>
      <c r="Q68" s="3">
        <v>2985631612</v>
      </c>
    </row>
    <row r="69" spans="1:17" x14ac:dyDescent="0.5">
      <c r="A69" s="1" t="s">
        <v>237</v>
      </c>
      <c r="C69" s="3">
        <v>0</v>
      </c>
      <c r="E69" s="3">
        <v>0</v>
      </c>
      <c r="G69" s="3">
        <v>0</v>
      </c>
      <c r="I69" s="3">
        <v>0</v>
      </c>
      <c r="K69" s="3">
        <v>2</v>
      </c>
      <c r="M69" s="3">
        <v>2000000</v>
      </c>
      <c r="O69" s="3">
        <v>1945408</v>
      </c>
      <c r="Q69" s="3">
        <v>54592</v>
      </c>
    </row>
    <row r="70" spans="1:17" x14ac:dyDescent="0.5">
      <c r="A70" s="1" t="s">
        <v>238</v>
      </c>
      <c r="C70" s="3">
        <v>0</v>
      </c>
      <c r="E70" s="3">
        <v>0</v>
      </c>
      <c r="G70" s="3">
        <v>0</v>
      </c>
      <c r="I70" s="3">
        <v>0</v>
      </c>
      <c r="K70" s="3">
        <v>60300</v>
      </c>
      <c r="M70" s="3">
        <v>60300000000</v>
      </c>
      <c r="O70" s="3">
        <v>56235697009</v>
      </c>
      <c r="Q70" s="3">
        <v>4064302991</v>
      </c>
    </row>
    <row r="71" spans="1:17" x14ac:dyDescent="0.5">
      <c r="A71" s="1" t="s">
        <v>239</v>
      </c>
      <c r="C71" s="3">
        <v>0</v>
      </c>
      <c r="E71" s="3">
        <v>0</v>
      </c>
      <c r="G71" s="3">
        <v>0</v>
      </c>
      <c r="I71" s="3">
        <v>0</v>
      </c>
      <c r="K71" s="3">
        <v>8776</v>
      </c>
      <c r="M71" s="3">
        <v>8776000000</v>
      </c>
      <c r="O71" s="3">
        <v>8362121221</v>
      </c>
      <c r="Q71" s="3">
        <v>413878779</v>
      </c>
    </row>
    <row r="72" spans="1:17" x14ac:dyDescent="0.5">
      <c r="A72" s="1" t="s">
        <v>240</v>
      </c>
      <c r="C72" s="3">
        <v>0</v>
      </c>
      <c r="E72" s="3">
        <v>0</v>
      </c>
      <c r="G72" s="3">
        <v>0</v>
      </c>
      <c r="I72" s="3">
        <v>0</v>
      </c>
      <c r="K72" s="3">
        <v>82453</v>
      </c>
      <c r="M72" s="3">
        <v>82453000000</v>
      </c>
      <c r="O72" s="3">
        <v>80469092671</v>
      </c>
      <c r="Q72" s="3">
        <v>1983907329</v>
      </c>
    </row>
    <row r="73" spans="1:17" x14ac:dyDescent="0.5">
      <c r="A73" s="1" t="s">
        <v>241</v>
      </c>
      <c r="C73" s="3">
        <v>0</v>
      </c>
      <c r="E73" s="3">
        <v>0</v>
      </c>
      <c r="G73" s="3">
        <v>0</v>
      </c>
      <c r="I73" s="3">
        <v>0</v>
      </c>
      <c r="K73" s="3">
        <v>36175</v>
      </c>
      <c r="M73" s="3">
        <v>35854526200</v>
      </c>
      <c r="O73" s="3">
        <v>34600646523</v>
      </c>
      <c r="Q73" s="3">
        <v>1253879677</v>
      </c>
    </row>
    <row r="74" spans="1:17" x14ac:dyDescent="0.5">
      <c r="A74" s="1" t="s">
        <v>242</v>
      </c>
      <c r="C74" s="3">
        <v>0</v>
      </c>
      <c r="E74" s="3">
        <v>0</v>
      </c>
      <c r="G74" s="3">
        <v>0</v>
      </c>
      <c r="I74" s="3">
        <v>0</v>
      </c>
      <c r="K74" s="3">
        <v>50000</v>
      </c>
      <c r="M74" s="3">
        <v>50000000000</v>
      </c>
      <c r="O74" s="3">
        <v>49385778750</v>
      </c>
      <c r="Q74" s="3">
        <v>614221250</v>
      </c>
    </row>
    <row r="75" spans="1:17" x14ac:dyDescent="0.5">
      <c r="A75" s="1" t="s">
        <v>243</v>
      </c>
      <c r="C75" s="3">
        <v>0</v>
      </c>
      <c r="E75" s="3">
        <v>0</v>
      </c>
      <c r="G75" s="3">
        <v>0</v>
      </c>
      <c r="I75" s="3">
        <v>0</v>
      </c>
      <c r="K75" s="3">
        <v>16498</v>
      </c>
      <c r="M75" s="3">
        <v>16498000000</v>
      </c>
      <c r="O75" s="3">
        <v>16266534292</v>
      </c>
      <c r="Q75" s="3">
        <v>231465708</v>
      </c>
    </row>
    <row r="76" spans="1:17" x14ac:dyDescent="0.5">
      <c r="A76" s="1" t="s">
        <v>244</v>
      </c>
      <c r="C76" s="3">
        <v>0</v>
      </c>
      <c r="E76" s="3">
        <v>0</v>
      </c>
      <c r="G76" s="3">
        <v>0</v>
      </c>
      <c r="I76" s="3">
        <v>0</v>
      </c>
      <c r="K76" s="3">
        <v>34939</v>
      </c>
      <c r="M76" s="3">
        <v>34939000000</v>
      </c>
      <c r="O76" s="3">
        <v>31652723514</v>
      </c>
      <c r="Q76" s="3">
        <v>3286276486</v>
      </c>
    </row>
    <row r="77" spans="1:17" x14ac:dyDescent="0.5">
      <c r="A77" s="1" t="s">
        <v>245</v>
      </c>
      <c r="C77" s="3">
        <v>0</v>
      </c>
      <c r="E77" s="3">
        <v>0</v>
      </c>
      <c r="G77" s="3">
        <v>0</v>
      </c>
      <c r="I77" s="3">
        <v>0</v>
      </c>
      <c r="K77" s="3">
        <v>10462</v>
      </c>
      <c r="M77" s="3">
        <v>10462000000</v>
      </c>
      <c r="O77" s="3">
        <v>9761991771</v>
      </c>
      <c r="Q77" s="3">
        <v>700008229</v>
      </c>
    </row>
    <row r="78" spans="1:17" x14ac:dyDescent="0.5">
      <c r="A78" s="1" t="s">
        <v>246</v>
      </c>
      <c r="C78" s="3">
        <v>0</v>
      </c>
      <c r="E78" s="3">
        <v>0</v>
      </c>
      <c r="G78" s="3">
        <v>0</v>
      </c>
      <c r="I78" s="3">
        <v>0</v>
      </c>
      <c r="K78" s="3">
        <v>1144</v>
      </c>
      <c r="M78" s="3">
        <v>1144000000</v>
      </c>
      <c r="O78" s="3">
        <v>1116589597</v>
      </c>
      <c r="Q78" s="3">
        <v>27410403</v>
      </c>
    </row>
    <row r="79" spans="1:17" x14ac:dyDescent="0.5">
      <c r="A79" s="1" t="s">
        <v>247</v>
      </c>
      <c r="C79" s="3">
        <v>0</v>
      </c>
      <c r="E79" s="3">
        <v>0</v>
      </c>
      <c r="G79" s="3">
        <v>0</v>
      </c>
      <c r="I79" s="3">
        <v>0</v>
      </c>
      <c r="K79" s="3">
        <v>85605</v>
      </c>
      <c r="M79" s="3">
        <v>84420838101</v>
      </c>
      <c r="O79" s="3">
        <v>81667203295</v>
      </c>
      <c r="Q79" s="3">
        <v>2753634806</v>
      </c>
    </row>
    <row r="80" spans="1:17" x14ac:dyDescent="0.5">
      <c r="A80" s="1" t="s">
        <v>248</v>
      </c>
      <c r="C80" s="3">
        <v>0</v>
      </c>
      <c r="E80" s="3">
        <v>0</v>
      </c>
      <c r="G80" s="3">
        <v>0</v>
      </c>
      <c r="I80" s="3">
        <v>0</v>
      </c>
      <c r="K80" s="3">
        <v>12487</v>
      </c>
      <c r="M80" s="3">
        <v>12487000000</v>
      </c>
      <c r="O80" s="3">
        <v>11024704305</v>
      </c>
      <c r="Q80" s="3">
        <v>1462295695</v>
      </c>
    </row>
    <row r="81" spans="1:17" x14ac:dyDescent="0.5">
      <c r="A81" s="1" t="s">
        <v>249</v>
      </c>
      <c r="C81" s="3">
        <v>0</v>
      </c>
      <c r="E81" s="3">
        <v>0</v>
      </c>
      <c r="G81" s="3">
        <v>0</v>
      </c>
      <c r="I81" s="3">
        <v>0</v>
      </c>
      <c r="K81" s="3">
        <v>28975</v>
      </c>
      <c r="M81" s="3">
        <v>28975000000</v>
      </c>
      <c r="O81" s="3">
        <v>25515631153</v>
      </c>
      <c r="Q81" s="3">
        <v>3459368847</v>
      </c>
    </row>
    <row r="82" spans="1:17" x14ac:dyDescent="0.5">
      <c r="A82" s="1" t="s">
        <v>250</v>
      </c>
      <c r="C82" s="3">
        <v>0</v>
      </c>
      <c r="E82" s="3">
        <v>0</v>
      </c>
      <c r="G82" s="3">
        <v>0</v>
      </c>
      <c r="I82" s="3">
        <v>0</v>
      </c>
      <c r="K82" s="3">
        <v>28956</v>
      </c>
      <c r="M82" s="3">
        <v>28956000000</v>
      </c>
      <c r="O82" s="3">
        <v>27815468737</v>
      </c>
      <c r="Q82" s="3">
        <v>1140531263</v>
      </c>
    </row>
    <row r="83" spans="1:17" ht="22.5" thickBot="1" x14ac:dyDescent="0.55000000000000004">
      <c r="E83" s="4">
        <f>SUM(E8:E82)</f>
        <v>1719861431779</v>
      </c>
      <c r="G83" s="4">
        <f>SUM(G8:G82)</f>
        <v>627209419826</v>
      </c>
      <c r="I83" s="4">
        <f>SUM(I8:I82)</f>
        <v>1092652011953</v>
      </c>
      <c r="M83" s="4">
        <f>SUM(M8:M82)</f>
        <v>4201707241902</v>
      </c>
      <c r="O83" s="4">
        <f>SUM(O8:O82)</f>
        <v>2239019413694</v>
      </c>
      <c r="Q83" s="4">
        <f>SUM(Q8:Q82)</f>
        <v>1962687828208</v>
      </c>
    </row>
    <row r="84" spans="1:17" ht="22.5" thickTop="1" x14ac:dyDescent="0.5"/>
    <row r="86" spans="1:17" x14ac:dyDescent="0.5">
      <c r="I86" s="3"/>
    </row>
    <row r="87" spans="1:17" x14ac:dyDescent="0.5">
      <c r="Q8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2020-05-23T06:51:04Z</dcterms:created>
  <dcterms:modified xsi:type="dcterms:W3CDTF">2020-05-30T13:39:36Z</dcterms:modified>
</cp:coreProperties>
</file>